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5/"/>
    </mc:Choice>
  </mc:AlternateContent>
  <xr:revisionPtr revIDLastSave="0" documentId="8_{1260073B-ACCD-4498-8375-1F5A4E596482}" xr6:coauthVersionLast="47" xr6:coauthVersionMax="47" xr10:uidLastSave="{00000000-0000-0000-0000-000000000000}"/>
  <bookViews>
    <workbookView xWindow="-120" yWindow="-120" windowWidth="29040" windowHeight="15720" tabRatio="582" xr2:uid="{00000000-000D-0000-FFFF-FFFF00000000}"/>
  </bookViews>
  <sheets>
    <sheet name="Certificacion Giro A EPS" sheetId="3" r:id="rId1"/>
  </sheets>
  <definedNames>
    <definedName name="_xlnm._FilterDatabase" localSheetId="0" hidden="1">'Certificacion Giro A EPS'!$A$8:$N$40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3" l="1"/>
  <c r="K38" i="3" l="1"/>
  <c r="M15" i="3"/>
  <c r="M40" i="3" l="1"/>
  <c r="C40" i="3"/>
  <c r="J40" i="3"/>
  <c r="I40" i="3"/>
  <c r="H40" i="3"/>
  <c r="G40" i="3"/>
  <c r="F40" i="3"/>
  <c r="E40" i="3"/>
  <c r="D40" i="3"/>
</calcChain>
</file>

<file path=xl/sharedStrings.xml><?xml version="1.0" encoding="utf-8"?>
<sst xmlns="http://schemas.openxmlformats.org/spreadsheetml/2006/main" count="84" uniqueCount="80">
  <si>
    <t>CCF033</t>
  </si>
  <si>
    <t>CCF050</t>
  </si>
  <si>
    <t>CCF055</t>
  </si>
  <si>
    <t>CCF102</t>
  </si>
  <si>
    <t>EPS025</t>
  </si>
  <si>
    <t>EPSI01</t>
  </si>
  <si>
    <t>EPSI03</t>
  </si>
  <si>
    <t>EPSI04</t>
  </si>
  <si>
    <t>EPSI05</t>
  </si>
  <si>
    <t>EPSI06</t>
  </si>
  <si>
    <t>EPSS01</t>
  </si>
  <si>
    <t>EPSS02</t>
  </si>
  <si>
    <t>EPSS05</t>
  </si>
  <si>
    <t>EPSS08</t>
  </si>
  <si>
    <t>EPSS10</t>
  </si>
  <si>
    <t>EPSS12</t>
  </si>
  <si>
    <t>EPSS17</t>
  </si>
  <si>
    <t>EPSS18</t>
  </si>
  <si>
    <t>EPSS34</t>
  </si>
  <si>
    <t>EPSS37</t>
  </si>
  <si>
    <t>EPSS40</t>
  </si>
  <si>
    <t>EPSS41</t>
  </si>
  <si>
    <t>EPSS42</t>
  </si>
  <si>
    <t>EPSS46</t>
  </si>
  <si>
    <t>EPSS48</t>
  </si>
  <si>
    <t>ESS024</t>
  </si>
  <si>
    <t>ESS062</t>
  </si>
  <si>
    <t>ESS118</t>
  </si>
  <si>
    <t>ESS207</t>
  </si>
  <si>
    <t>TOTAL</t>
  </si>
  <si>
    <t>Observación</t>
  </si>
  <si>
    <t>Codigo EPS</t>
  </si>
  <si>
    <t>EPS</t>
  </si>
  <si>
    <t>Liquidación del proceso</t>
  </si>
  <si>
    <t>Giros y descuentos aplicados en el proceso</t>
  </si>
  <si>
    <t>UPC Apropiada</t>
  </si>
  <si>
    <t>UPC Restituida</t>
  </si>
  <si>
    <t>UPC Neta</t>
  </si>
  <si>
    <t>Valor a girar
 (Fuentes de financiación nivel central)</t>
  </si>
  <si>
    <t>Descuento de Auditorias RS</t>
  </si>
  <si>
    <t>Descuento de Cuenta de Alto Costo</t>
  </si>
  <si>
    <t>Giro Directo a IPS y/o proveedores - Proceso*</t>
  </si>
  <si>
    <t>Giro Neto a EPS</t>
  </si>
  <si>
    <t>FAMILIAR DE COLOMBIA</t>
  </si>
  <si>
    <t>COMFAORIENTE</t>
  </si>
  <si>
    <t>CAJACOPI</t>
  </si>
  <si>
    <t>COMFACHOCO</t>
  </si>
  <si>
    <t>CAPRESOCA</t>
  </si>
  <si>
    <t>DUSAKAWI</t>
  </si>
  <si>
    <t>ASOCIACIÓN INDÍGENA DEL CAUCA</t>
  </si>
  <si>
    <t>ANASWAYUU</t>
  </si>
  <si>
    <t>MALLAMAS</t>
  </si>
  <si>
    <t>PIJAOS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</si>
  <si>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</si>
  <si>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</si>
  <si>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</si>
  <si>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</si>
  <si>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</si>
  <si>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</si>
  <si>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</si>
  <si>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</si>
  <si>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CAPITAL SALUD</t>
  </si>
  <si>
    <t>NUEVA EPS</t>
  </si>
  <si>
    <t>SAVIA SALUD</t>
  </si>
  <si>
    <t>COOSALUD</t>
  </si>
  <si>
    <t>SALUD MIA</t>
  </si>
  <si>
    <t>MUTUAL SER</t>
  </si>
  <si>
    <t>ASMET SALUD</t>
  </si>
  <si>
    <t>EMSSANAR</t>
  </si>
  <si>
    <t>EPSS49</t>
  </si>
  <si>
    <t>Descuento reintegro de recursos - DOP</t>
  </si>
  <si>
    <t>Fecha de giro: 05/09/2025</t>
  </si>
  <si>
    <t>LIQUIDACIÓN MENSUAL DE AFILIADOS - GIRO A ENTIDADES PROMOTORAS DE SALUD
SEPTIEMBRE 2025</t>
  </si>
  <si>
    <t>Del "Giro Neto a EPS" no se aplicó $1.826.476.148,24 por embargo, según lo informado por tesorería.</t>
  </si>
  <si>
    <t>Giro Directo a IPS y/o proveedores - Complemento</t>
  </si>
  <si>
    <t>Fecha de giro Complemento</t>
  </si>
  <si>
    <t>Del Giro Neto a EPS, no se aplicó $29.569.615.394, en virtud de la Resolución 2023320030001459-6 del 8 de marzo 2023 de la SNS. El 22 de septiembre de 2025, se aplicó giro a IPS, por valor de $29.569.586.998,00 atendiendo comunicación de la SNS 20253200102097291 del 16 de septiembre de 2025 y alcance 20253200102125351 del 18 de septiembre de 2025, allegadas a la ADRES en correos electrónicos del 16 y 18 de septiembre de 2025 respectivamente.</t>
  </si>
  <si>
    <t>Del Giro Neto a EPS, no se aplicó $906.894.188, en virtud de la Resolución 2023320030001433-6 del 6 de marzo 2023 de la SNS.  Del "Giro Neto a EPS" no se aplicó $15.855.539.850,88 por embargo, según lo informado por tesorería.  El 25 de septiembre de 2025, se aplicó giro a tesorería, por valor de $906.894.188,00 atendiendo comunicación de la SNS 20253200102144521 del 19 de septiembre de 2025, allegada a la ADRES en correo electrónico del 22 de septiembre de 2025.</t>
  </si>
  <si>
    <t>12/09/2025
06/10/2025</t>
  </si>
  <si>
    <t>Del Giro Neto a EPS, no se aplicó $207.932.076.641, en virtud de la Resolución 2023320030002757-6 del 9 de mayo de 2023 de la SNS. El 12 de septiembre de 2025, se aplicó giro a IPS, por valor de $176.995.549.686 atendiendo comunicación de la SNS 20253200102054251 del 9 de septiembre de 2025, allegada a la ADRES en correo electrónico del 10 de septiembre de 2025. El 16 de septiembre de 2025, se aplicó giro a tesorería, por valor de $1.868.494.365,00 atendiendo comunicación de la SNS 20253200102072551 del 11 de septiembre de 2025, allegada a la ADRES en correo electrónico del 12 de septiembre de 2025. El 6 de octubre de 2025, se aplicó giro directo, por valor de $29.068.032.590 atendiendo comunicación de la SNS 20253200102258631 del 1 de octubre de 2025, allegada a la ADRES en correo electrónico de la misma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</si>
</sst>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9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CC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3" fillId="2" borderId="0" xfId="0" applyFont="1" applyFill="1"/>
    <xf numFmtId="43" fontId="3" fillId="2" borderId="0" xfId="1" applyFont="1" applyFill="1"/>
    <xf numFmtId="4" fontId="2" fillId="2" borderId="0" xfId="0" applyNumberFormat="1" applyFont="1" applyFill="1"/>
    <xf numFmtId="0" fontId="5" fillId="0" borderId="0" xfId="0" applyFont="1"/>
    <xf numFmtId="4" fontId="6" fillId="3" borderId="1" xfId="0" applyNumberFormat="1" applyFont="1" applyFill="1" applyBorder="1" applyAlignment="1">
      <alignment horizontal="right" vertical="center" wrapText="1"/>
    </xf>
    <xf numFmtId="43" fontId="6" fillId="3" borderId="1" xfId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43" fontId="3" fillId="0" borderId="0" xfId="1" applyFont="1" applyFill="1" applyAlignment="1">
      <alignment vertical="center"/>
    </xf>
    <xf numFmtId="43" fontId="3" fillId="0" borderId="0" xfId="1" applyFont="1" applyFill="1" applyBorder="1" applyAlignment="1">
      <alignment vertical="center"/>
    </xf>
    <xf numFmtId="43" fontId="6" fillId="0" borderId="0" xfId="2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left" vertic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3" fontId="4" fillId="2" borderId="0" xfId="1" applyFont="1" applyFill="1"/>
    <xf numFmtId="43" fontId="8" fillId="2" borderId="0" xfId="1" applyFont="1" applyFill="1"/>
    <xf numFmtId="4" fontId="4" fillId="2" borderId="0" xfId="0" applyNumberFormat="1" applyFont="1" applyFill="1"/>
    <xf numFmtId="0" fontId="4" fillId="2" borderId="0" xfId="0" applyFont="1" applyFill="1" applyAlignment="1">
      <alignment wrapText="1"/>
    </xf>
    <xf numFmtId="4" fontId="10" fillId="0" borderId="0" xfId="0" applyNumberFormat="1" applyFont="1"/>
    <xf numFmtId="4" fontId="4" fillId="2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3" fontId="4" fillId="2" borderId="1" xfId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3" fontId="6" fillId="3" borderId="1" xfId="5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43" fontId="6" fillId="3" borderId="4" xfId="1" applyFont="1" applyFill="1" applyBorder="1" applyAlignment="1">
      <alignment horizontal="center" vertical="center" wrapText="1"/>
    </xf>
    <xf numFmtId="43" fontId="6" fillId="3" borderId="5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3" xr:uid="{81738806-333A-476D-B6EC-58EA033D5198}"/>
    <cellStyle name="Millares 3" xfId="5" xr:uid="{BDD15059-0A47-454F-AF12-674B932CFAA7}"/>
    <cellStyle name="Millares 9" xfId="2" xr:uid="{53B66E1E-C0A5-4C79-8CFF-9113CA9AF283}"/>
    <cellStyle name="Millares 9 2" xfId="4" xr:uid="{B54EC228-9267-41B3-AFE6-127F7F9AB9E2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0</xdr:row>
      <xdr:rowOff>0</xdr:rowOff>
    </xdr:from>
    <xdr:to>
      <xdr:col>1</xdr:col>
      <xdr:colOff>829627</xdr:colOff>
      <xdr:row>5</xdr:row>
      <xdr:rowOff>103210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4F9149-8E65-4F54-BC09-A351BC62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833" y="190500"/>
          <a:ext cx="1215919" cy="1232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7F6B-7336-403E-B6B1-A0002F0070C5}">
  <dimension ref="A1:N45"/>
  <sheetViews>
    <sheetView showGridLines="0" tabSelected="1" zoomScale="115" zoomScaleNormal="115" workbookViewId="0">
      <selection activeCell="A8" sqref="A8:A9"/>
    </sheetView>
  </sheetViews>
  <sheetFormatPr baseColWidth="10" defaultColWidth="11.42578125" defaultRowHeight="15" customHeight="1" x14ac:dyDescent="0.2"/>
  <cols>
    <col min="1" max="1" width="9.28515625" style="1" customWidth="1"/>
    <col min="2" max="2" width="19.42578125" style="1" customWidth="1"/>
    <col min="3" max="5" width="17.42578125" style="1" customWidth="1"/>
    <col min="6" max="7" width="18.85546875" style="1" customWidth="1"/>
    <col min="8" max="8" width="17.140625" style="1" customWidth="1"/>
    <col min="9" max="9" width="17.140625" style="16" customWidth="1"/>
    <col min="10" max="12" width="20.140625" style="1" customWidth="1"/>
    <col min="13" max="13" width="17.140625" style="1" customWidth="1"/>
    <col min="14" max="14" width="74" style="1" bestFit="1" customWidth="1"/>
    <col min="15" max="16384" width="11.42578125" style="1"/>
  </cols>
  <sheetData>
    <row r="1" spans="1:14" ht="15.75" customHeight="1" x14ac:dyDescent="0.2">
      <c r="A1" s="3"/>
      <c r="B1" s="3"/>
      <c r="C1" s="4"/>
      <c r="D1" s="4"/>
      <c r="E1" s="4"/>
      <c r="F1" s="4"/>
      <c r="G1" s="4"/>
      <c r="H1" s="4"/>
      <c r="I1" s="22"/>
      <c r="J1" s="4"/>
      <c r="K1" s="4"/>
      <c r="L1" s="4"/>
      <c r="M1" s="4"/>
      <c r="N1" s="4"/>
    </row>
    <row r="2" spans="1:14" ht="15.7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5.75" customHeight="1" x14ac:dyDescent="0.2">
      <c r="C3" s="2"/>
      <c r="D3" s="2"/>
      <c r="E3" s="2"/>
      <c r="F3" s="2"/>
      <c r="G3" s="2"/>
      <c r="H3" s="2"/>
      <c r="I3" s="21"/>
      <c r="J3" s="2"/>
      <c r="K3" s="2"/>
      <c r="L3" s="2"/>
      <c r="M3" s="2"/>
      <c r="N3" s="2"/>
    </row>
    <row r="4" spans="1:14" s="9" customFormat="1" ht="27" customHeight="1" x14ac:dyDescent="0.2">
      <c r="A4" s="38" t="s">
        <v>72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ht="15" customHeight="1" x14ac:dyDescent="0.2">
      <c r="A5" s="6"/>
      <c r="C5" s="2"/>
      <c r="D5" s="2"/>
      <c r="E5" s="2"/>
      <c r="F5" s="2"/>
      <c r="G5" s="2"/>
      <c r="H5" s="2"/>
      <c r="I5" s="21"/>
      <c r="J5" s="2"/>
      <c r="K5" s="2"/>
      <c r="L5" s="2"/>
      <c r="M5" s="2"/>
      <c r="N5" s="21"/>
    </row>
    <row r="6" spans="1:14" s="14" customFormat="1" ht="15" customHeight="1" x14ac:dyDescent="0.2">
      <c r="A6" s="6" t="s">
        <v>71</v>
      </c>
      <c r="B6" s="10"/>
      <c r="C6" s="11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</row>
    <row r="7" spans="1:14" s="14" customFormat="1" ht="9.75" customHeight="1" x14ac:dyDescent="0.2">
      <c r="A7" s="6"/>
      <c r="B7" s="10"/>
      <c r="C7" s="11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</row>
    <row r="8" spans="1:14" s="9" customFormat="1" ht="21.75" customHeight="1" x14ac:dyDescent="0.2">
      <c r="A8" s="39" t="s">
        <v>31</v>
      </c>
      <c r="B8" s="41" t="s">
        <v>32</v>
      </c>
      <c r="C8" s="42" t="s">
        <v>33</v>
      </c>
      <c r="D8" s="42"/>
      <c r="E8" s="42"/>
      <c r="F8" s="43" t="s">
        <v>34</v>
      </c>
      <c r="G8" s="44"/>
      <c r="H8" s="44"/>
      <c r="I8" s="44"/>
      <c r="J8" s="44"/>
      <c r="K8" s="44"/>
      <c r="L8" s="44"/>
      <c r="M8" s="44"/>
      <c r="N8" s="44"/>
    </row>
    <row r="9" spans="1:14" s="9" customFormat="1" ht="40.5" customHeight="1" x14ac:dyDescent="0.2">
      <c r="A9" s="40"/>
      <c r="B9" s="41"/>
      <c r="C9" s="8" t="s">
        <v>35</v>
      </c>
      <c r="D9" s="8" t="s">
        <v>36</v>
      </c>
      <c r="E9" s="8" t="s">
        <v>37</v>
      </c>
      <c r="F9" s="8" t="s">
        <v>38</v>
      </c>
      <c r="G9" s="8" t="s">
        <v>39</v>
      </c>
      <c r="H9" s="8" t="s">
        <v>40</v>
      </c>
      <c r="I9" s="8" t="s">
        <v>70</v>
      </c>
      <c r="J9" s="8" t="s">
        <v>41</v>
      </c>
      <c r="K9" s="32" t="s">
        <v>74</v>
      </c>
      <c r="L9" s="32" t="s">
        <v>75</v>
      </c>
      <c r="M9" s="8" t="s">
        <v>42</v>
      </c>
      <c r="N9" s="20" t="s">
        <v>30</v>
      </c>
    </row>
    <row r="10" spans="1:14" s="16" customFormat="1" ht="11.25" x14ac:dyDescent="0.2">
      <c r="A10" s="19" t="s">
        <v>0</v>
      </c>
      <c r="B10" s="19" t="s">
        <v>43</v>
      </c>
      <c r="C10" s="26">
        <v>44405438290</v>
      </c>
      <c r="D10" s="26">
        <v>750686530</v>
      </c>
      <c r="E10" s="26">
        <v>43654751760</v>
      </c>
      <c r="F10" s="26">
        <v>43646527280</v>
      </c>
      <c r="G10" s="26">
        <v>38273089</v>
      </c>
      <c r="H10" s="26">
        <v>0</v>
      </c>
      <c r="I10" s="26">
        <v>0</v>
      </c>
      <c r="J10" s="26">
        <v>33582693499</v>
      </c>
      <c r="K10" s="26"/>
      <c r="L10" s="26"/>
      <c r="M10" s="26">
        <v>10025560692</v>
      </c>
      <c r="N10" s="19"/>
    </row>
    <row r="11" spans="1:14" s="16" customFormat="1" ht="11.25" x14ac:dyDescent="0.2">
      <c r="A11" s="19" t="s">
        <v>1</v>
      </c>
      <c r="B11" s="19" t="s">
        <v>44</v>
      </c>
      <c r="C11" s="26">
        <v>32949668825</v>
      </c>
      <c r="D11" s="26">
        <v>340445423</v>
      </c>
      <c r="E11" s="26">
        <v>32609223402</v>
      </c>
      <c r="F11" s="26">
        <v>32325072136</v>
      </c>
      <c r="G11" s="26">
        <v>95415504</v>
      </c>
      <c r="H11" s="26">
        <v>0</v>
      </c>
      <c r="I11" s="26">
        <v>0</v>
      </c>
      <c r="J11" s="26">
        <v>26326742631</v>
      </c>
      <c r="K11" s="26"/>
      <c r="L11" s="26"/>
      <c r="M11" s="26">
        <v>5902914001</v>
      </c>
      <c r="N11" s="19"/>
    </row>
    <row r="12" spans="1:14" s="16" customFormat="1" ht="11.25" x14ac:dyDescent="0.2">
      <c r="A12" s="19" t="s">
        <v>2</v>
      </c>
      <c r="B12" s="19" t="s">
        <v>45</v>
      </c>
      <c r="C12" s="26">
        <v>170170625202</v>
      </c>
      <c r="D12" s="26">
        <v>4100089477</v>
      </c>
      <c r="E12" s="26">
        <v>166070535725</v>
      </c>
      <c r="F12" s="26">
        <v>165959944411</v>
      </c>
      <c r="G12" s="26">
        <v>188739514</v>
      </c>
      <c r="H12" s="26">
        <v>1217570387</v>
      </c>
      <c r="I12" s="26">
        <v>0</v>
      </c>
      <c r="J12" s="26">
        <v>144044311698</v>
      </c>
      <c r="K12" s="26"/>
      <c r="L12" s="26"/>
      <c r="M12" s="26">
        <v>20509322812</v>
      </c>
      <c r="N12" s="28"/>
    </row>
    <row r="13" spans="1:14" s="16" customFormat="1" ht="11.25" x14ac:dyDescent="0.2">
      <c r="A13" s="19" t="s">
        <v>3</v>
      </c>
      <c r="B13" s="19" t="s">
        <v>46</v>
      </c>
      <c r="C13" s="26">
        <v>18939774102</v>
      </c>
      <c r="D13" s="26">
        <v>818284242</v>
      </c>
      <c r="E13" s="26">
        <v>18121489860</v>
      </c>
      <c r="F13" s="26">
        <v>17991910084</v>
      </c>
      <c r="G13" s="26">
        <v>9492105</v>
      </c>
      <c r="H13" s="26">
        <v>0</v>
      </c>
      <c r="I13" s="26">
        <v>0</v>
      </c>
      <c r="J13" s="26">
        <v>9708997749</v>
      </c>
      <c r="K13" s="26"/>
      <c r="L13" s="26"/>
      <c r="M13" s="26">
        <v>8273420230</v>
      </c>
      <c r="N13" s="19"/>
    </row>
    <row r="14" spans="1:14" s="16" customFormat="1" ht="11.25" x14ac:dyDescent="0.2">
      <c r="A14" s="19" t="s">
        <v>4</v>
      </c>
      <c r="B14" s="19" t="s">
        <v>47</v>
      </c>
      <c r="C14" s="26">
        <v>20802484841</v>
      </c>
      <c r="D14" s="26">
        <v>506613813</v>
      </c>
      <c r="E14" s="26">
        <v>20295871028</v>
      </c>
      <c r="F14" s="26">
        <v>20295870625</v>
      </c>
      <c r="G14" s="26">
        <v>130016676</v>
      </c>
      <c r="H14" s="26">
        <v>156442978</v>
      </c>
      <c r="I14" s="26">
        <v>0</v>
      </c>
      <c r="J14" s="26">
        <v>17599437647</v>
      </c>
      <c r="K14" s="26"/>
      <c r="L14" s="26"/>
      <c r="M14" s="26">
        <v>2409973324</v>
      </c>
      <c r="N14" s="28"/>
    </row>
    <row r="15" spans="1:14" s="16" customFormat="1" ht="56.25" x14ac:dyDescent="0.2">
      <c r="A15" s="19" t="s">
        <v>5</v>
      </c>
      <c r="B15" s="19" t="s">
        <v>48</v>
      </c>
      <c r="C15" s="26">
        <v>41694404259</v>
      </c>
      <c r="D15" s="26">
        <v>8166095334</v>
      </c>
      <c r="E15" s="26">
        <v>33528308925</v>
      </c>
      <c r="F15" s="26">
        <v>33517337918</v>
      </c>
      <c r="G15" s="26">
        <v>92433540</v>
      </c>
      <c r="H15" s="26">
        <v>519736643</v>
      </c>
      <c r="I15" s="26">
        <v>0</v>
      </c>
      <c r="J15" s="26">
        <v>0</v>
      </c>
      <c r="K15" s="26">
        <v>29569586998</v>
      </c>
      <c r="L15" s="33">
        <v>45922</v>
      </c>
      <c r="M15" s="26">
        <f>32905167735-K15</f>
        <v>3335580737</v>
      </c>
      <c r="N15" s="29" t="s">
        <v>76</v>
      </c>
    </row>
    <row r="16" spans="1:14" s="16" customFormat="1" ht="11.25" x14ac:dyDescent="0.2">
      <c r="A16" s="19" t="s">
        <v>6</v>
      </c>
      <c r="B16" s="19" t="s">
        <v>49</v>
      </c>
      <c r="C16" s="26">
        <v>30524772176</v>
      </c>
      <c r="D16" s="26">
        <v>780456417</v>
      </c>
      <c r="E16" s="26">
        <v>29744315759</v>
      </c>
      <c r="F16" s="26">
        <v>29744315759</v>
      </c>
      <c r="G16" s="26">
        <v>58609983</v>
      </c>
      <c r="H16" s="26">
        <v>0</v>
      </c>
      <c r="I16" s="26">
        <v>0</v>
      </c>
      <c r="J16" s="26">
        <v>6629731873</v>
      </c>
      <c r="K16" s="26"/>
      <c r="L16" s="26"/>
      <c r="M16" s="26">
        <v>23055973903</v>
      </c>
      <c r="N16" s="30" t="s">
        <v>73</v>
      </c>
    </row>
    <row r="17" spans="1:14" s="16" customFormat="1" ht="11.25" x14ac:dyDescent="0.2">
      <c r="A17" s="19" t="s">
        <v>7</v>
      </c>
      <c r="B17" s="19" t="s">
        <v>50</v>
      </c>
      <c r="C17" s="26">
        <v>37551844214</v>
      </c>
      <c r="D17" s="26">
        <v>894634470</v>
      </c>
      <c r="E17" s="26">
        <v>36657209744</v>
      </c>
      <c r="F17" s="26">
        <v>36638907504</v>
      </c>
      <c r="G17" s="26">
        <v>13395530</v>
      </c>
      <c r="H17" s="26">
        <v>0</v>
      </c>
      <c r="I17" s="26">
        <v>0</v>
      </c>
      <c r="J17" s="26">
        <v>21806254422</v>
      </c>
      <c r="K17" s="26"/>
      <c r="L17" s="26"/>
      <c r="M17" s="26">
        <v>14819257552</v>
      </c>
      <c r="N17" s="19"/>
    </row>
    <row r="18" spans="1:14" s="16" customFormat="1" ht="11.25" x14ac:dyDescent="0.2">
      <c r="A18" s="19" t="s">
        <v>8</v>
      </c>
      <c r="B18" s="19" t="s">
        <v>51</v>
      </c>
      <c r="C18" s="26">
        <v>56592438253</v>
      </c>
      <c r="D18" s="26">
        <v>828982344</v>
      </c>
      <c r="E18" s="26">
        <v>55763455909</v>
      </c>
      <c r="F18" s="26">
        <v>55763455909</v>
      </c>
      <c r="G18" s="26">
        <v>163537626</v>
      </c>
      <c r="H18" s="26">
        <v>0</v>
      </c>
      <c r="I18" s="26">
        <v>0</v>
      </c>
      <c r="J18" s="26">
        <v>40071443568</v>
      </c>
      <c r="K18" s="26"/>
      <c r="L18" s="26"/>
      <c r="M18" s="26">
        <v>15528474715</v>
      </c>
      <c r="N18" s="19"/>
    </row>
    <row r="19" spans="1:14" s="16" customFormat="1" ht="11.25" x14ac:dyDescent="0.2">
      <c r="A19" s="19" t="s">
        <v>9</v>
      </c>
      <c r="B19" s="19" t="s">
        <v>52</v>
      </c>
      <c r="C19" s="26">
        <v>14618001130</v>
      </c>
      <c r="D19" s="26">
        <v>379763260</v>
      </c>
      <c r="E19" s="26">
        <v>14238237870</v>
      </c>
      <c r="F19" s="26">
        <v>14238237870</v>
      </c>
      <c r="G19" s="26">
        <v>6830179</v>
      </c>
      <c r="H19" s="26">
        <v>251405187</v>
      </c>
      <c r="I19" s="26">
        <v>0</v>
      </c>
      <c r="J19" s="26">
        <v>13287194255</v>
      </c>
      <c r="K19" s="26"/>
      <c r="L19" s="26"/>
      <c r="M19" s="26">
        <v>692808249</v>
      </c>
      <c r="N19" s="30"/>
    </row>
    <row r="20" spans="1:14" s="16" customFormat="1" ht="11.25" x14ac:dyDescent="0.2">
      <c r="A20" s="19" t="s">
        <v>10</v>
      </c>
      <c r="B20" s="19" t="s">
        <v>53</v>
      </c>
      <c r="C20" s="26">
        <v>979237632</v>
      </c>
      <c r="D20" s="26">
        <v>13443256</v>
      </c>
      <c r="E20" s="26">
        <v>965794376</v>
      </c>
      <c r="F20" s="26">
        <v>965794376</v>
      </c>
      <c r="G20" s="26">
        <v>11001873</v>
      </c>
      <c r="H20" s="26">
        <v>0</v>
      </c>
      <c r="I20" s="26">
        <v>0</v>
      </c>
      <c r="J20" s="26">
        <v>190633807</v>
      </c>
      <c r="K20" s="26"/>
      <c r="L20" s="26"/>
      <c r="M20" s="26">
        <v>764158696</v>
      </c>
      <c r="N20" s="19"/>
    </row>
    <row r="21" spans="1:14" s="16" customFormat="1" ht="11.25" x14ac:dyDescent="0.2">
      <c r="A21" s="19" t="s">
        <v>11</v>
      </c>
      <c r="B21" s="19" t="s">
        <v>54</v>
      </c>
      <c r="C21" s="26">
        <v>211035785485</v>
      </c>
      <c r="D21" s="26">
        <v>7210890926</v>
      </c>
      <c r="E21" s="26">
        <v>203824894559</v>
      </c>
      <c r="F21" s="26">
        <v>203764676263</v>
      </c>
      <c r="G21" s="26">
        <v>38146575</v>
      </c>
      <c r="H21" s="26">
        <v>0</v>
      </c>
      <c r="I21" s="26">
        <v>0</v>
      </c>
      <c r="J21" s="26">
        <v>162715924199</v>
      </c>
      <c r="K21" s="26"/>
      <c r="L21" s="26"/>
      <c r="M21" s="26">
        <v>41010605489</v>
      </c>
      <c r="N21" s="19"/>
    </row>
    <row r="22" spans="1:14" s="16" customFormat="1" ht="11.25" x14ac:dyDescent="0.2">
      <c r="A22" s="19" t="s">
        <v>12</v>
      </c>
      <c r="B22" s="19" t="s">
        <v>55</v>
      </c>
      <c r="C22" s="26">
        <v>198125705197</v>
      </c>
      <c r="D22" s="26">
        <v>4678891814</v>
      </c>
      <c r="E22" s="26">
        <v>193446813383</v>
      </c>
      <c r="F22" s="26">
        <v>193359590684</v>
      </c>
      <c r="G22" s="26">
        <v>0</v>
      </c>
      <c r="H22" s="26">
        <v>0</v>
      </c>
      <c r="I22" s="26">
        <v>0</v>
      </c>
      <c r="J22" s="26">
        <v>159152907590</v>
      </c>
      <c r="K22" s="26"/>
      <c r="L22" s="26"/>
      <c r="M22" s="26">
        <v>34206683094</v>
      </c>
      <c r="N22" s="15"/>
    </row>
    <row r="23" spans="1:14" s="16" customFormat="1" ht="11.25" x14ac:dyDescent="0.2">
      <c r="A23" s="19" t="s">
        <v>13</v>
      </c>
      <c r="B23" s="19" t="s">
        <v>56</v>
      </c>
      <c r="C23" s="26">
        <v>37833964256</v>
      </c>
      <c r="D23" s="26">
        <v>1426240407</v>
      </c>
      <c r="E23" s="26">
        <v>36407723849</v>
      </c>
      <c r="F23" s="26">
        <v>36406781747</v>
      </c>
      <c r="G23" s="26">
        <v>267328040</v>
      </c>
      <c r="H23" s="26">
        <v>0</v>
      </c>
      <c r="I23" s="26">
        <v>0</v>
      </c>
      <c r="J23" s="26">
        <v>12882373395</v>
      </c>
      <c r="K23" s="26"/>
      <c r="L23" s="26"/>
      <c r="M23" s="26">
        <v>23257080312</v>
      </c>
      <c r="N23" s="19"/>
    </row>
    <row r="24" spans="1:14" s="16" customFormat="1" ht="11.25" x14ac:dyDescent="0.2">
      <c r="A24" s="19" t="s">
        <v>14</v>
      </c>
      <c r="B24" s="19" t="s">
        <v>57</v>
      </c>
      <c r="C24" s="26">
        <v>117811252018</v>
      </c>
      <c r="D24" s="26">
        <v>6718877741</v>
      </c>
      <c r="E24" s="26">
        <v>111092374277</v>
      </c>
      <c r="F24" s="26">
        <v>111074776440</v>
      </c>
      <c r="G24" s="26">
        <v>0</v>
      </c>
      <c r="H24" s="26">
        <v>0</v>
      </c>
      <c r="I24" s="26">
        <v>0</v>
      </c>
      <c r="J24" s="26">
        <v>88274756252</v>
      </c>
      <c r="K24" s="26"/>
      <c r="L24" s="26"/>
      <c r="M24" s="26">
        <v>22800020188</v>
      </c>
      <c r="N24" s="19"/>
    </row>
    <row r="25" spans="1:14" s="16" customFormat="1" ht="11.25" x14ac:dyDescent="0.2">
      <c r="A25" s="19" t="s">
        <v>15</v>
      </c>
      <c r="B25" s="19" t="s">
        <v>58</v>
      </c>
      <c r="C25" s="26">
        <v>10158346532</v>
      </c>
      <c r="D25" s="26">
        <v>320323810</v>
      </c>
      <c r="E25" s="26">
        <v>9838022722</v>
      </c>
      <c r="F25" s="26">
        <v>9838022722</v>
      </c>
      <c r="G25" s="26">
        <v>41590525</v>
      </c>
      <c r="H25" s="26">
        <v>0</v>
      </c>
      <c r="I25" s="26">
        <v>0</v>
      </c>
      <c r="J25" s="26">
        <v>6725880129</v>
      </c>
      <c r="K25" s="26"/>
      <c r="L25" s="26"/>
      <c r="M25" s="26">
        <v>3070552068</v>
      </c>
      <c r="N25" s="19"/>
    </row>
    <row r="26" spans="1:14" s="16" customFormat="1" ht="11.25" x14ac:dyDescent="0.2">
      <c r="A26" s="19" t="s">
        <v>16</v>
      </c>
      <c r="B26" s="19" t="s">
        <v>59</v>
      </c>
      <c r="C26" s="26">
        <v>118115159916</v>
      </c>
      <c r="D26" s="26">
        <v>4905572321</v>
      </c>
      <c r="E26" s="26">
        <v>113209587595</v>
      </c>
      <c r="F26" s="26">
        <v>113195152163</v>
      </c>
      <c r="G26" s="26">
        <v>227776881</v>
      </c>
      <c r="H26" s="26">
        <v>0</v>
      </c>
      <c r="I26" s="26">
        <v>0</v>
      </c>
      <c r="J26" s="26">
        <v>98357702115</v>
      </c>
      <c r="K26" s="26"/>
      <c r="L26" s="26"/>
      <c r="M26" s="26">
        <v>14609673167</v>
      </c>
      <c r="N26" s="19"/>
    </row>
    <row r="27" spans="1:14" s="16" customFormat="1" ht="11.25" x14ac:dyDescent="0.2">
      <c r="A27" s="19" t="s">
        <v>17</v>
      </c>
      <c r="B27" s="19" t="s">
        <v>60</v>
      </c>
      <c r="C27" s="26">
        <v>24601175172</v>
      </c>
      <c r="D27" s="26">
        <v>1011116389</v>
      </c>
      <c r="E27" s="26">
        <v>23590058783</v>
      </c>
      <c r="F27" s="26">
        <v>23590058783</v>
      </c>
      <c r="G27" s="26">
        <v>0</v>
      </c>
      <c r="H27" s="26">
        <v>0</v>
      </c>
      <c r="I27" s="26">
        <v>0</v>
      </c>
      <c r="J27" s="26">
        <v>20858900027</v>
      </c>
      <c r="K27" s="26"/>
      <c r="L27" s="26"/>
      <c r="M27" s="26">
        <v>2731158756</v>
      </c>
      <c r="N27" s="19"/>
    </row>
    <row r="28" spans="1:14" s="16" customFormat="1" ht="11.25" x14ac:dyDescent="0.2">
      <c r="A28" s="19" t="s">
        <v>18</v>
      </c>
      <c r="B28" s="19" t="s">
        <v>61</v>
      </c>
      <c r="C28" s="26">
        <v>166237429133</v>
      </c>
      <c r="D28" s="26">
        <v>2442560267</v>
      </c>
      <c r="E28" s="26">
        <v>163794868866</v>
      </c>
      <c r="F28" s="26">
        <v>163792357498</v>
      </c>
      <c r="G28" s="26">
        <v>348487871</v>
      </c>
      <c r="H28" s="26">
        <v>0</v>
      </c>
      <c r="I28" s="26">
        <v>0</v>
      </c>
      <c r="J28" s="26">
        <v>112399609618</v>
      </c>
      <c r="K28" s="26"/>
      <c r="L28" s="26"/>
      <c r="M28" s="26">
        <v>51044260009</v>
      </c>
      <c r="N28" s="28"/>
    </row>
    <row r="29" spans="1:14" s="16" customFormat="1" ht="11.25" x14ac:dyDescent="0.2">
      <c r="A29" s="15" t="s">
        <v>19</v>
      </c>
      <c r="B29" s="19" t="s">
        <v>62</v>
      </c>
      <c r="C29" s="26">
        <v>193521071882</v>
      </c>
      <c r="D29" s="26">
        <v>9996032672</v>
      </c>
      <c r="E29" s="26">
        <v>183525039210</v>
      </c>
      <c r="F29" s="26">
        <v>183460120765</v>
      </c>
      <c r="G29" s="27">
        <v>643114169</v>
      </c>
      <c r="H29" s="27">
        <v>0</v>
      </c>
      <c r="I29" s="27">
        <v>0</v>
      </c>
      <c r="J29" s="26">
        <v>155519952506</v>
      </c>
      <c r="K29" s="26"/>
      <c r="L29" s="26"/>
      <c r="M29" s="26">
        <v>27297054090</v>
      </c>
      <c r="N29" s="31"/>
    </row>
    <row r="30" spans="1:14" s="16" customFormat="1" ht="11.25" x14ac:dyDescent="0.2">
      <c r="A30" s="19" t="s">
        <v>20</v>
      </c>
      <c r="B30" s="19" t="s">
        <v>63</v>
      </c>
      <c r="C30" s="26">
        <v>229049021108</v>
      </c>
      <c r="D30" s="26">
        <v>3796665145</v>
      </c>
      <c r="E30" s="26">
        <v>225252355963</v>
      </c>
      <c r="F30" s="26">
        <v>225251634840</v>
      </c>
      <c r="G30" s="26">
        <v>492614391</v>
      </c>
      <c r="H30" s="26">
        <v>0</v>
      </c>
      <c r="I30" s="26">
        <v>0</v>
      </c>
      <c r="J30" s="26">
        <v>201250681035</v>
      </c>
      <c r="K30" s="26"/>
      <c r="L30" s="26"/>
      <c r="M30" s="26">
        <v>23508339414</v>
      </c>
      <c r="N30" s="19"/>
    </row>
    <row r="31" spans="1:14" s="16" customFormat="1" ht="11.25" x14ac:dyDescent="0.2">
      <c r="A31" s="19" t="s">
        <v>21</v>
      </c>
      <c r="B31" s="19" t="s">
        <v>62</v>
      </c>
      <c r="C31" s="26">
        <v>742667729402</v>
      </c>
      <c r="D31" s="26">
        <v>14404945142</v>
      </c>
      <c r="E31" s="26">
        <v>728262784260</v>
      </c>
      <c r="F31" s="26">
        <v>727960652684</v>
      </c>
      <c r="G31" s="26">
        <v>684118191</v>
      </c>
      <c r="H31" s="26">
        <v>0</v>
      </c>
      <c r="I31" s="26">
        <v>0</v>
      </c>
      <c r="J31" s="26">
        <v>596665319388</v>
      </c>
      <c r="K31" s="26"/>
      <c r="L31" s="26"/>
      <c r="M31" s="26">
        <v>130611215105</v>
      </c>
      <c r="N31" s="30"/>
    </row>
    <row r="32" spans="1:14" s="16" customFormat="1" ht="11.25" x14ac:dyDescent="0.2">
      <c r="A32" s="19" t="s">
        <v>22</v>
      </c>
      <c r="B32" s="19" t="s">
        <v>64</v>
      </c>
      <c r="C32" s="26">
        <v>5412390546</v>
      </c>
      <c r="D32" s="26">
        <v>417431037</v>
      </c>
      <c r="E32" s="26">
        <v>4994959509</v>
      </c>
      <c r="F32" s="26">
        <v>4986260965</v>
      </c>
      <c r="G32" s="26">
        <v>23543101</v>
      </c>
      <c r="H32" s="26">
        <v>0</v>
      </c>
      <c r="I32" s="26">
        <v>0</v>
      </c>
      <c r="J32" s="26">
        <v>4062046674</v>
      </c>
      <c r="K32" s="26"/>
      <c r="L32" s="26"/>
      <c r="M32" s="26">
        <v>900671190</v>
      </c>
      <c r="N32" s="29"/>
    </row>
    <row r="33" spans="1:14" s="16" customFormat="1" ht="11.25" x14ac:dyDescent="0.2">
      <c r="A33" s="19" t="s">
        <v>23</v>
      </c>
      <c r="B33" s="19" t="s">
        <v>65</v>
      </c>
      <c r="C33" s="26">
        <v>2919394036</v>
      </c>
      <c r="D33" s="26">
        <v>111281544</v>
      </c>
      <c r="E33" s="26">
        <v>2808112492</v>
      </c>
      <c r="F33" s="26">
        <v>2808112492</v>
      </c>
      <c r="G33" s="26">
        <v>14206070</v>
      </c>
      <c r="H33" s="26">
        <v>0</v>
      </c>
      <c r="I33" s="26">
        <v>0</v>
      </c>
      <c r="J33" s="26">
        <v>31716238</v>
      </c>
      <c r="K33" s="26"/>
      <c r="L33" s="26"/>
      <c r="M33" s="26">
        <v>2762190184</v>
      </c>
      <c r="N33" s="19"/>
    </row>
    <row r="34" spans="1:14" s="16" customFormat="1" ht="11.25" x14ac:dyDescent="0.2">
      <c r="A34" s="19" t="s">
        <v>24</v>
      </c>
      <c r="B34" s="19" t="s">
        <v>66</v>
      </c>
      <c r="C34" s="26">
        <v>4008493469</v>
      </c>
      <c r="D34" s="26">
        <v>302474457</v>
      </c>
      <c r="E34" s="26">
        <v>3706019012</v>
      </c>
      <c r="F34" s="26">
        <v>3704344143</v>
      </c>
      <c r="G34" s="26">
        <v>0</v>
      </c>
      <c r="H34" s="26">
        <v>0</v>
      </c>
      <c r="I34" s="26">
        <v>0</v>
      </c>
      <c r="J34" s="26">
        <v>1346553627</v>
      </c>
      <c r="K34" s="26"/>
      <c r="L34" s="26"/>
      <c r="M34" s="26">
        <v>2357790516</v>
      </c>
      <c r="N34" s="19"/>
    </row>
    <row r="35" spans="1:14" s="16" customFormat="1" ht="11.25" x14ac:dyDescent="0.2">
      <c r="A35" s="19" t="s">
        <v>69</v>
      </c>
      <c r="B35" s="19" t="s">
        <v>65</v>
      </c>
      <c r="C35" s="26">
        <v>10449326</v>
      </c>
      <c r="D35" s="26">
        <v>0</v>
      </c>
      <c r="E35" s="26">
        <v>10449326</v>
      </c>
      <c r="F35" s="26">
        <v>10449326</v>
      </c>
      <c r="G35" s="26">
        <v>0</v>
      </c>
      <c r="H35" s="26">
        <v>0</v>
      </c>
      <c r="I35" s="26">
        <v>0</v>
      </c>
      <c r="J35" s="26">
        <v>0</v>
      </c>
      <c r="K35" s="26"/>
      <c r="L35" s="26"/>
      <c r="M35" s="26">
        <v>10449326</v>
      </c>
      <c r="N35" s="19"/>
    </row>
    <row r="36" spans="1:14" s="16" customFormat="1" ht="11.25" x14ac:dyDescent="0.2">
      <c r="A36" s="19" t="s">
        <v>25</v>
      </c>
      <c r="B36" s="19" t="s">
        <v>64</v>
      </c>
      <c r="C36" s="26">
        <v>423216599883</v>
      </c>
      <c r="D36" s="26">
        <v>8592981995</v>
      </c>
      <c r="E36" s="26">
        <v>414623617888</v>
      </c>
      <c r="F36" s="26">
        <v>414366124951</v>
      </c>
      <c r="G36" s="26">
        <v>322589356</v>
      </c>
      <c r="H36" s="26">
        <v>1896353084</v>
      </c>
      <c r="I36" s="26">
        <v>0</v>
      </c>
      <c r="J36" s="26">
        <v>352845654674</v>
      </c>
      <c r="K36" s="26"/>
      <c r="L36" s="26"/>
      <c r="M36" s="26">
        <v>59301527837</v>
      </c>
      <c r="N36" s="18"/>
    </row>
    <row r="37" spans="1:14" s="17" customFormat="1" ht="56.25" x14ac:dyDescent="0.25">
      <c r="A37" s="19" t="s">
        <v>26</v>
      </c>
      <c r="B37" s="19" t="s">
        <v>67</v>
      </c>
      <c r="C37" s="26">
        <v>202031043153</v>
      </c>
      <c r="D37" s="26">
        <v>3836795017</v>
      </c>
      <c r="E37" s="26">
        <v>198194248136</v>
      </c>
      <c r="F37" s="26">
        <v>198194248136</v>
      </c>
      <c r="G37" s="26">
        <v>0</v>
      </c>
      <c r="H37" s="26">
        <v>0</v>
      </c>
      <c r="I37" s="26">
        <v>0</v>
      </c>
      <c r="J37" s="26">
        <v>181124870496</v>
      </c>
      <c r="K37" s="26"/>
      <c r="L37" s="26"/>
      <c r="M37" s="26">
        <v>17069377640</v>
      </c>
      <c r="N37" s="29" t="s">
        <v>77</v>
      </c>
    </row>
    <row r="38" spans="1:14" s="17" customFormat="1" ht="101.25" x14ac:dyDescent="0.25">
      <c r="A38" s="19" t="s">
        <v>27</v>
      </c>
      <c r="B38" s="19" t="s">
        <v>68</v>
      </c>
      <c r="C38" s="26">
        <v>232385913881</v>
      </c>
      <c r="D38" s="26">
        <v>4266096114</v>
      </c>
      <c r="E38" s="26">
        <v>228119817767</v>
      </c>
      <c r="F38" s="26">
        <v>228119817767</v>
      </c>
      <c r="G38" s="26">
        <v>473488551</v>
      </c>
      <c r="H38" s="26">
        <v>1123379465</v>
      </c>
      <c r="I38" s="26">
        <v>0</v>
      </c>
      <c r="J38" s="26">
        <v>0</v>
      </c>
      <c r="K38" s="26">
        <f>176995549686+29068032590</f>
        <v>206063582276</v>
      </c>
      <c r="L38" s="34" t="s">
        <v>78</v>
      </c>
      <c r="M38" s="26">
        <f>226522949751-K38</f>
        <v>20459367475</v>
      </c>
      <c r="N38" s="18" t="s">
        <v>79</v>
      </c>
    </row>
    <row r="39" spans="1:14" s="17" customFormat="1" ht="11.25" x14ac:dyDescent="0.25">
      <c r="A39" s="19" t="s">
        <v>28</v>
      </c>
      <c r="B39" s="19" t="s">
        <v>66</v>
      </c>
      <c r="C39" s="26">
        <v>328592539191</v>
      </c>
      <c r="D39" s="26">
        <v>6011473123</v>
      </c>
      <c r="E39" s="26">
        <v>322581066068</v>
      </c>
      <c r="F39" s="26">
        <v>322436019739</v>
      </c>
      <c r="G39" s="26">
        <v>6732865</v>
      </c>
      <c r="H39" s="26">
        <v>0</v>
      </c>
      <c r="I39" s="26">
        <v>0</v>
      </c>
      <c r="J39" s="26">
        <v>280507216798</v>
      </c>
      <c r="K39" s="26"/>
      <c r="L39" s="26"/>
      <c r="M39" s="26">
        <v>41922070076</v>
      </c>
      <c r="N39" s="18"/>
    </row>
    <row r="40" spans="1:14" s="16" customFormat="1" ht="14.25" customHeight="1" x14ac:dyDescent="0.2">
      <c r="A40" s="35" t="s">
        <v>29</v>
      </c>
      <c r="B40" s="36"/>
      <c r="C40" s="7">
        <f>SUM(C10:C39)</f>
        <v>3716962152510</v>
      </c>
      <c r="D40" s="7">
        <f t="shared" ref="D40:G40" si="0">SUM(D10:D39)</f>
        <v>98030144487</v>
      </c>
      <c r="E40" s="7">
        <f t="shared" si="0"/>
        <v>3618932008023</v>
      </c>
      <c r="F40" s="7">
        <f t="shared" si="0"/>
        <v>3617406575980</v>
      </c>
      <c r="G40" s="7">
        <f t="shared" si="0"/>
        <v>4391482205</v>
      </c>
      <c r="H40" s="7">
        <f t="shared" ref="H40" si="1">SUM(H10:H39)</f>
        <v>5164887744</v>
      </c>
      <c r="I40" s="7">
        <f t="shared" ref="I40" si="2">SUM(I10:I39)</f>
        <v>0</v>
      </c>
      <c r="J40" s="7">
        <f t="shared" ref="J40" si="3">SUM(J10:J39)</f>
        <v>2747969505910</v>
      </c>
      <c r="K40" s="7"/>
      <c r="L40" s="7"/>
      <c r="M40" s="7">
        <f>SUM(M10:M39)</f>
        <v>624247530847</v>
      </c>
      <c r="N40" s="24"/>
    </row>
    <row r="41" spans="1:14" ht="15" customHeight="1" x14ac:dyDescent="0.2">
      <c r="C41" s="5"/>
      <c r="D41" s="5"/>
      <c r="E41" s="5"/>
      <c r="F41" s="5"/>
      <c r="G41" s="5"/>
      <c r="H41" s="5"/>
      <c r="I41" s="23"/>
      <c r="J41" s="5"/>
      <c r="K41" s="5"/>
      <c r="L41" s="5"/>
      <c r="M41" s="5"/>
      <c r="N41" s="5"/>
    </row>
    <row r="42" spans="1:14" ht="15" customHeight="1" x14ac:dyDescent="0.2">
      <c r="I42" s="23"/>
      <c r="J42" s="5"/>
      <c r="K42" s="5"/>
      <c r="L42" s="5"/>
      <c r="M42" s="25"/>
      <c r="N42" s="5"/>
    </row>
    <row r="43" spans="1:14" ht="15" customHeight="1" x14ac:dyDescent="0.2">
      <c r="M43" s="5"/>
    </row>
    <row r="44" spans="1:14" ht="15" customHeight="1" x14ac:dyDescent="0.2">
      <c r="M44" s="5"/>
      <c r="N44" s="5"/>
    </row>
    <row r="45" spans="1:14" ht="15" customHeight="1" x14ac:dyDescent="0.2">
      <c r="N45" s="5"/>
    </row>
  </sheetData>
  <mergeCells count="7">
    <mergeCell ref="A40:B40"/>
    <mergeCell ref="A2:N2"/>
    <mergeCell ref="A4:N4"/>
    <mergeCell ref="A8:A9"/>
    <mergeCell ref="B8:B9"/>
    <mergeCell ref="C8:E8"/>
    <mergeCell ref="F8:N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il xmlns="a904e863-f9c3-44e7-be1b-41a106896d87">2025</iril>
    <szdw xmlns="a904e863-f9c3-44e7-be1b-41a106896d87">9</szdw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DA8F4D40DC0E4DB1BD480EFD982522" ma:contentTypeVersion="3" ma:contentTypeDescription="Crear nuevo documento." ma:contentTypeScope="" ma:versionID="cd192a6697e87ac3f419839db57e5828">
  <xsd:schema xmlns:xsd="http://www.w3.org/2001/XMLSchema" xmlns:xs="http://www.w3.org/2001/XMLSchema" xmlns:p="http://schemas.microsoft.com/office/2006/metadata/properties" xmlns:ns2="a904e863-f9c3-44e7-be1b-41a106896d87" xmlns:ns3="5b63cd12-9a8a-4e54-be72-90651e442c90" targetNamespace="http://schemas.microsoft.com/office/2006/metadata/properties" ma:root="true" ma:fieldsID="5d9d2a68c2ddee09fe11ce55bc614783" ns2:_="" ns3:_="">
    <xsd:import namespace="a904e863-f9c3-44e7-be1b-41a106896d87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ril" minOccurs="0"/>
                <xsd:element ref="ns2:szdw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4e863-f9c3-44e7-be1b-41a106896d87" elementFormDefault="qualified">
    <xsd:import namespace="http://schemas.microsoft.com/office/2006/documentManagement/types"/>
    <xsd:import namespace="http://schemas.microsoft.com/office/infopath/2007/PartnerControls"/>
    <xsd:element name="iril" ma:index="8" nillable="true" ma:displayName="Año" ma:internalName="iril">
      <xsd:simpleType>
        <xsd:restriction base="dms:Number"/>
      </xsd:simpleType>
    </xsd:element>
    <xsd:element name="szdw" ma:index="9" nillable="true" ma:displayName="Mes" ma:internalName="szdw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EF152B-D435-42D8-BDD8-A875BBE1F809}">
  <ds:schemaRefs>
    <ds:schemaRef ds:uri="http://schemas.microsoft.com/office/2006/metadata/properties"/>
    <ds:schemaRef ds:uri="http://schemas.microsoft.com/office/infopath/2007/PartnerControls"/>
    <ds:schemaRef ds:uri="a904e863-f9c3-44e7-be1b-41a106896d87"/>
  </ds:schemaRefs>
</ds:datastoreItem>
</file>

<file path=customXml/itemProps2.xml><?xml version="1.0" encoding="utf-8"?>
<ds:datastoreItem xmlns:ds="http://schemas.openxmlformats.org/officeDocument/2006/customXml" ds:itemID="{38D7973C-BCA5-488C-8020-65C48DB557FF}"/>
</file>

<file path=customXml/itemProps3.xml><?xml version="1.0" encoding="utf-8"?>
<ds:datastoreItem xmlns:ds="http://schemas.openxmlformats.org/officeDocument/2006/customXml" ds:itemID="{4D707DC8-DB06-4353-B3DC-EDA93BD9DE0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Certificacion Giro A EPS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Katherin Perez Sanchez</dc:creator>
  <cp:lastModifiedBy>Gina Paola Diaz Angulo</cp:lastModifiedBy>
  <dcterms:created xsi:type="dcterms:W3CDTF">2024-01-26T14:13:03Z</dcterms:created>
  <dcterms:modified xsi:type="dcterms:W3CDTF">2025-10-09T19:41:31Z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0x0101008FDA8F4D40DC0E4DB1BD480EFD982522</vt:lpwstr>
  </property>
</Properties>
</file>