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hidePivotFieldList="1"/>
  <mc:AlternateContent xmlns:mc="http://schemas.openxmlformats.org/markup-compatibility/2006">
    <mc:Choice Requires="x15">
      <x15ac:absPath xmlns:x15ac="http://schemas.microsoft.com/office/spreadsheetml/2010/11/ac" url="https://eadres.sharepoint.com/sites/OAPCR2024/Documentos compartidos/General/Indicadores/Indicadores de proceso/IV Trimestre 2024/"/>
    </mc:Choice>
  </mc:AlternateContent>
  <xr:revisionPtr revIDLastSave="2371" documentId="8_{5D13C96A-224D-4AFB-9C7D-0EF9F9367661}" xr6:coauthVersionLast="47" xr6:coauthVersionMax="47" xr10:uidLastSave="{F14DEF60-E178-6749-9E99-5C5B12DDC4C1}"/>
  <bookViews>
    <workbookView xWindow="0" yWindow="0" windowWidth="28800" windowHeight="18000" xr2:uid="{72768CE8-73BE-4AF2-9FE8-2C523CE6F066}"/>
  </bookViews>
  <sheets>
    <sheet name="Indicadores ADRES" sheetId="1" r:id="rId1"/>
  </sheets>
  <definedNames>
    <definedName name="_xlnm._FilterDatabase" localSheetId="0" hidden="1">'Indicadores ADRES'!$B$4:$AF$82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72" i="1" l="1"/>
  <c r="AF73" i="1"/>
  <c r="AF74" i="1"/>
  <c r="AF75" i="1"/>
  <c r="AF76" i="1"/>
  <c r="AF77" i="1"/>
  <c r="AF78" i="1"/>
  <c r="AF79" i="1"/>
  <c r="AF71" i="1"/>
  <c r="AF68" i="1"/>
  <c r="AF67" i="1"/>
  <c r="AF64" i="1"/>
  <c r="AF57" i="1"/>
  <c r="AF56" i="1"/>
  <c r="AF55" i="1"/>
  <c r="AF54" i="1"/>
  <c r="AF53" i="1"/>
  <c r="AF51" i="1"/>
  <c r="AF49" i="1"/>
  <c r="AF50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18" i="1"/>
  <c r="AF17" i="1"/>
  <c r="AF19" i="1"/>
  <c r="AF20" i="1"/>
  <c r="AF21" i="1"/>
  <c r="AF22" i="1"/>
  <c r="AF52" i="1"/>
  <c r="AF58" i="1"/>
  <c r="AF59" i="1"/>
  <c r="AF60" i="1"/>
  <c r="AF61" i="1"/>
  <c r="AF62" i="1"/>
  <c r="AF63" i="1"/>
  <c r="AF65" i="1"/>
  <c r="AF66" i="1"/>
  <c r="AF69" i="1"/>
  <c r="AF70" i="1"/>
  <c r="AF16" i="1"/>
  <c r="AF15" i="1"/>
  <c r="AF13" i="1"/>
  <c r="AF14" i="1"/>
  <c r="AF12" i="1"/>
  <c r="AF11" i="1"/>
  <c r="AF10" i="1"/>
  <c r="AF9" i="1"/>
  <c r="AF8" i="1"/>
  <c r="AF7" i="1"/>
  <c r="AF6" i="1"/>
</calcChain>
</file>

<file path=xl/sharedStrings.xml><?xml version="1.0" encoding="utf-8"?>
<sst xmlns="http://schemas.openxmlformats.org/spreadsheetml/2006/main" count="623" uniqueCount="214">
  <si>
    <t>Proceso.</t>
  </si>
  <si>
    <t>Nombre</t>
  </si>
  <si>
    <t>Alias</t>
  </si>
  <si>
    <t>Responsable de digitar</t>
  </si>
  <si>
    <t>Frecuencia</t>
  </si>
  <si>
    <t>Tipo de indicador</t>
  </si>
  <si>
    <t>Promedio de Cumplimiento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</si>
  <si>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</si>
  <si>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</si>
  <si>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</si>
  <si>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</si>
  <si>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</si>
  <si>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Juan Carlos Escobar Baquero</t>
  </si>
  <si>
    <t>Semestral</t>
  </si>
  <si>
    <t>Efectividad</t>
  </si>
  <si>
    <t>Porcentaje de proyectos exitosos programados</t>
  </si>
  <si>
    <t>APTI_IND2</t>
  </si>
  <si>
    <t>Trimestral</t>
  </si>
  <si>
    <t>No aplica en el periodo, es un indicador de frecuencia trimestral</t>
  </si>
  <si>
    <t>Control y Evaluación de la Gestión</t>
  </si>
  <si>
    <t>Seguimiento al Plan de Mejoramiento Institucional derivado de la Auditoría de la CGR</t>
  </si>
  <si>
    <t>CEGE_IND1</t>
  </si>
  <si>
    <t>Vivian Iveth Herrera Colmenares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</si>
  <si>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</si>
  <si>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</si>
  <si>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</si>
  <si>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</si>
  <si>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</si>
  <si>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</si>
  <si>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</si>
  <si>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</si>
  <si>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Julian Felipe Mendez Baquero</t>
  </si>
  <si>
    <t>Cuatrimestral</t>
  </si>
  <si>
    <t>Gestión Contractual</t>
  </si>
  <si>
    <t>Cumplimientos en los trámites precontractuales y contractuales requeridos</t>
  </si>
  <si>
    <t>GCON_IND1</t>
  </si>
  <si>
    <t>Gestión Documental</t>
  </si>
  <si>
    <t>Transferencias Archivísticas ejecutadas</t>
  </si>
  <si>
    <t>GDOC_IND1</t>
  </si>
  <si>
    <t>Jairo Alejandro Barón Rubiano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</si>
  <si>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</si>
  <si>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</si>
  <si>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</si>
  <si>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</si>
  <si>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</si>
  <si>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</si>
  <si>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</si>
  <si>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Andres Felipe Blanco Hernandez</t>
  </si>
  <si>
    <t>Mensual - Último día del mes</t>
  </si>
  <si>
    <t>Mantenimiento preventivos ejecutados</t>
  </si>
  <si>
    <t>GEAD_IND02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</si>
  <si>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</si>
  <si>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</si>
  <si>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</si>
  <si>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</si>
  <si>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</si>
  <si>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</si>
  <si>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</si>
  <si>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</si>
  <si>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</si>
  <si>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</si>
  <si>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</si>
  <si>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</si>
  <si>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</si>
  <si>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</si>
  <si>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</si>
  <si>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</si>
  <si>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Sonia Esperanza Pardo Lopez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</si>
  <si>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</si>
  <si>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</si>
  <si>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</si>
  <si>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</si>
  <si>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</si>
  <si>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</si>
  <si>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</si>
  <si>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Sergio Felipe Clavijo Gómez</t>
  </si>
  <si>
    <t>Presentación oportuna de las ejecuciones presupuestales de ingresos y gastos de la URA</t>
  </si>
  <si>
    <t>GEPR_IND10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</si>
  <si>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</si>
  <si>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</si>
  <si>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</si>
  <si>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</si>
  <si>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</si>
  <si>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</si>
  <si>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</si>
  <si>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</si>
  <si>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</si>
  <si>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</si>
  <si>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</si>
  <si>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</si>
  <si>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</si>
  <si>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Nivel de implementación del Entorno saludable</t>
  </si>
  <si>
    <t>GETH_IND14</t>
  </si>
  <si>
    <t>Laddy Astrid Giraldo Piedrahita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</si>
  <si>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</si>
  <si>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</si>
  <si>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</si>
  <si>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</si>
  <si>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</si>
  <si>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</si>
  <si>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</si>
  <si>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</si>
  <si>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</si>
  <si>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Yuly Andrea Gomez Gutierrez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</si>
  <si>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</si>
  <si>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</si>
  <si>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</si>
  <si>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</si>
  <si>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</si>
  <si>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</si>
  <si>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</si>
  <si>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</si>
  <si>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</si>
  <si>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Sonia Clemencia Rodriguez Forero</t>
  </si>
  <si>
    <t>Porcentaje de cumplimiento en la elaboración documentos jurídicos</t>
  </si>
  <si>
    <t>GJUR_IND11</t>
  </si>
  <si>
    <t>Nathaly Constanza Alvarado Nuñez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</si>
  <si>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</si>
  <si>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</si>
  <si>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</si>
  <si>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</si>
  <si>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</si>
  <si>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</si>
  <si>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Cristian David Paez Paez</t>
  </si>
  <si>
    <t>Porcentaje de contestación oportuna de demandas</t>
  </si>
  <si>
    <t>GJUR_IND5</t>
  </si>
  <si>
    <t>Porcentaje de acciones de tutela resueltas.</t>
  </si>
  <si>
    <t>GJUR_IND6</t>
  </si>
  <si>
    <t>Julio Eduardo Rodriguez Alvarado</t>
  </si>
  <si>
    <t>Gestión y Prevención de Asuntos Disciplinarios</t>
  </si>
  <si>
    <t>Cumplimiento de las actividades de gestión y prevención de asuntos disciplinarios</t>
  </si>
  <si>
    <t>GPAD_IND1</t>
  </si>
  <si>
    <t>Gina Paola Gutierrez Perez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</si>
  <si>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</si>
  <si>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</si>
  <si>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</si>
  <si>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</si>
  <si>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</si>
  <si>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Martha Ligia Serna Pulido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</si>
  <si>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</si>
  <si>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</si>
  <si>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</si>
  <si>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</si>
  <si>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</si>
  <si>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Erika Lucia Mora Trujillo</t>
  </si>
  <si>
    <t>Operación y Soporte a las Tecnologías de Información y las Comunicaciones</t>
  </si>
  <si>
    <t>Efectividad del Nivel 1 de la Mesa de Servicio.</t>
  </si>
  <si>
    <t>OSTI_IND1</t>
  </si>
  <si>
    <t>Sandra Mileydi Durán Garzón</t>
  </si>
  <si>
    <t>Cumplimiento de Acuerdo de Nivel de Servicio ANS</t>
  </si>
  <si>
    <t>OSTI_IND2_Cumplimiento</t>
  </si>
  <si>
    <t>Carlos Felipe Rodriguez Ordoñez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</si>
  <si>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</si>
  <si>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</si>
  <si>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</si>
  <si>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</si>
  <si>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</si>
  <si>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</si>
  <si>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</si>
  <si>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</si>
  <si>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</si>
  <si>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</si>
  <si>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Gina Paola Diaz Angulo</t>
  </si>
  <si>
    <t>Porcentaje de ordenaciones de gasto de servicios y tecnologías en salud no financiados con la UPC</t>
  </si>
  <si>
    <t>VALR_IND14</t>
  </si>
  <si>
    <t>Alcira Yanneth Malagón Muñoz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</si>
  <si>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</si>
  <si>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</si>
  <si>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</si>
  <si>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</si>
  <si>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Jose Leonardo Herrera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</si>
  <si>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</si>
  <si>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</si>
  <si>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</si>
  <si>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</si>
  <si>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</si>
  <si>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</si>
  <si>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</si>
  <si>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</si>
  <si>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</si>
  <si>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</si>
  <si>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</si>
  <si>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</si>
  <si>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</si>
  <si>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</si>
  <si>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Omar Alejandro Gomez Rocha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</si>
  <si>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</si>
  <si>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</si>
  <si>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</si>
  <si>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</si>
  <si>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</si>
  <si>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Edgar Alexander Guerra Sanabria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</si>
  <si>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</si>
  <si>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</si>
  <si>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</si>
  <si>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</si>
  <si>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</si>
  <si>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</si>
  <si>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</si>
  <si>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</si>
  <si>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</si>
  <si>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</si>
  <si>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</si>
  <si>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</si>
  <si>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</si>
  <si>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</si>
  <si>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</si>
  <si>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</si>
  <si>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</si>
  <si>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</si>
  <si>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</si>
  <si>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>Aura Maria Gomez De Los Rios</t>
  </si>
  <si>
    <t>N/A</t>
  </si>
  <si>
    <t>Reporte Cumplimiento Indicadores por proceso cuarto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</si>
</sst>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u/>
      <sz val="9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color theme="1" tint="0.249977111117893"/>
      <name val="net/sf/jasperreports/fonts/robo"/>
    </font>
    <font>
      <sz val="9"/>
      <color theme="1" tint="0.249977111117893"/>
      <name val="Verdana"/>
      <family val="2"/>
    </font>
    <font>
      <sz val="9"/>
      <color rgb="FF00B0F0"/>
      <name val="net/sf/jasperreports/fonts/robo"/>
    </font>
    <font>
      <sz val="10"/>
      <name val="Arial"/>
      <family val="2"/>
    </font>
    <font>
      <sz val="9"/>
      <color indexed="9"/>
      <name val="Verdana"/>
      <family val="2"/>
    </font>
    <font>
      <b/>
      <sz val="11"/>
      <name val="Nunit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7" fillId="0" borderId="0" xfId="0" applyFont="1"/>
    <xf numFmtId="0" fontId="8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14" fillId="0" borderId="0" xfId="1" applyFont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DD1CB3E9-353B-468E-8B3A-13950B4449BC}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1022350</xdr:colOff>
      <xdr:row>0</xdr:row>
      <xdr:rowOff>0</xdr:rowOff>
    </xdr:from>
    <xdr:to>
      <xdr:col>1</xdr:col>
      <xdr:colOff>1911350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D10BE4-F75F-4C60-9D54-6EAC6430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" y="0"/>
          <a:ext cx="8890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3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5085" TargetMode="External"/><Relationship Id="rId63" Type="http://schemas.openxmlformats.org/officeDocument/2006/relationships/hyperlink" Target="https://adres.pensemos.com/suiteve/ind/variable;jsessionid=5141B241CDC798BE0494C99B4537FB4E?soa=1&amp;mdl=ind&amp;float=t&amp;id=2338" TargetMode="External"/><Relationship Id="rId84" Type="http://schemas.openxmlformats.org/officeDocument/2006/relationships/hyperlink" Target="https://adres.pensemos.com/suiteve/ind/variable;jsessionid=5141B241CDC798BE0494C99B4537FB4E?soa=1&amp;mdl=ind&amp;float=t&amp;id=2347" TargetMode="External"/><Relationship Id="rId138" Type="http://schemas.openxmlformats.org/officeDocument/2006/relationships/hyperlink" Target="https://adres.pensemos.com/suiteve/ind/variable;jsessionid=5141B241CDC798BE0494C99B4537FB4E?soa=1&amp;mdl=ind&amp;float=t&amp;id=7346" TargetMode="External"/><Relationship Id="rId159" Type="http://schemas.openxmlformats.org/officeDocument/2006/relationships/hyperlink" Target="https://adres.pensemos.com/suiteve/ind/variable;jsessionid=5141B241CDC798BE0494C99B4537FB4E?soa=1&amp;mdl=ind&amp;float=t&amp;id=2364" TargetMode="External"/><Relationship Id="rId107" Type="http://schemas.openxmlformats.org/officeDocument/2006/relationships/hyperlink" Target="https://adres.pensemos.com/suiteve/ind/variable;jsessionid=5141B241CDC798BE0494C99B4537FB4E?soa=1&amp;mdl=ind&amp;float=t&amp;id=2363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1" TargetMode="External"/><Relationship Id="rId53" Type="http://schemas.openxmlformats.org/officeDocument/2006/relationships/hyperlink" Target="https://adres.pensemos.com/suiteve/ind/variable;jsessionid=5141B241CDC798BE0494C99B4537FB4E?soa=1&amp;mdl=ind&amp;float=t&amp;id=2207" TargetMode="External"/><Relationship Id="rId74" Type="http://schemas.openxmlformats.org/officeDocument/2006/relationships/hyperlink" Target="https://adres.pensemos.com/suiteve/ind/variable;jsessionid=5141B241CDC798BE0494C99B4537FB4E?soa=1&amp;mdl=ind&amp;float=t&amp;id=9169" TargetMode="External"/><Relationship Id="rId128" Type="http://schemas.openxmlformats.org/officeDocument/2006/relationships/hyperlink" Target="https://adres.pensemos.com/suiteve/ind/variable;jsessionid=5141B241CDC798BE0494C99B4537FB4E?soa=1&amp;mdl=ind&amp;float=t&amp;id=2373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2354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43" Type="http://schemas.openxmlformats.org/officeDocument/2006/relationships/hyperlink" Target="https://adres.pensemos.com/suiteve/ind/variable;jsessionid=5141B241CDC798BE0494C99B4537FB4E?soa=1&amp;mdl=ind&amp;float=t&amp;id=2202" TargetMode="External"/><Relationship Id="rId64" Type="http://schemas.openxmlformats.org/officeDocument/2006/relationships/hyperlink" Target="https://adres.pensemos.com/suiteve/ind/variable;jsessionid=5141B241CDC798BE0494C99B4537FB4E?soa=1&amp;mdl=ind&amp;float=t&amp;id=2338" TargetMode="External"/><Relationship Id="rId118" Type="http://schemas.openxmlformats.org/officeDocument/2006/relationships/hyperlink" Target="https://adres.pensemos.com/suiteve/ind/variable;jsessionid=5141B241CDC798BE0494C99B4537FB4E?soa=1&amp;mdl=ind&amp;float=t&amp;id=3653" TargetMode="External"/><Relationship Id="rId139" Type="http://schemas.openxmlformats.org/officeDocument/2006/relationships/hyperlink" Target="https://adres.pensemos.com/suiteve/ind/variable;jsessionid=5141B241CDC798BE0494C99B4537FB4E?soa=1&amp;mdl=ind&amp;float=t&amp;id=2369" TargetMode="External"/><Relationship Id="rId80" Type="http://schemas.openxmlformats.org/officeDocument/2006/relationships/hyperlink" Target="https://adres.pensemos.com/suiteve/ind/variable;jsessionid=5141B241CDC798BE0494C99B4537FB4E?soa=1&amp;mdl=ind&amp;float=t&amp;id=2344" TargetMode="External"/><Relationship Id="rId85" Type="http://schemas.openxmlformats.org/officeDocument/2006/relationships/hyperlink" Target="https://adres.pensemos.com/suiteve/ind/variable;jsessionid=5141B241CDC798BE0494C99B4537FB4E?soa=1&amp;mdl=ind&amp;float=t&amp;id=2328" TargetMode="External"/><Relationship Id="rId150" Type="http://schemas.openxmlformats.org/officeDocument/2006/relationships/hyperlink" Target="https://adres.pensemos.com/suiteve/ind/variable;jsessionid=5141B241CDC798BE0494C99B4537FB4E?soa=1&amp;mdl=ind&amp;float=t&amp;id=3265" TargetMode="External"/><Relationship Id="rId155" Type="http://schemas.openxmlformats.org/officeDocument/2006/relationships/hyperlink" Target="https://adres.pensemos.com/suiteve/ind/variable;jsessionid=5141B241CDC798BE0494C99B4537FB4E?soa=1&amp;mdl=ind&amp;float=t&amp;id=2364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3272" TargetMode="External"/><Relationship Id="rId38" Type="http://schemas.openxmlformats.org/officeDocument/2006/relationships/hyperlink" Target="https://adres.pensemos.com/suiteve/ind/variable;jsessionid=5141B241CDC798BE0494C99B4537FB4E?soa=1&amp;mdl=ind&amp;float=t&amp;id=5083" TargetMode="External"/><Relationship Id="rId59" Type="http://schemas.openxmlformats.org/officeDocument/2006/relationships/hyperlink" Target="https://adres.pensemos.com/suiteve/ind/variable;jsessionid=5141B241CDC798BE0494C99B4537FB4E?soa=1&amp;mdl=ind&amp;float=t&amp;id=8302" TargetMode="External"/><Relationship Id="rId103" Type="http://schemas.openxmlformats.org/officeDocument/2006/relationships/hyperlink" Target="https://adres.pensemos.com/suiteve/ind/variable;jsessionid=5141B241CDC798BE0494C99B4537FB4E?soa=1&amp;mdl=ind&amp;float=t&amp;id=2358" TargetMode="External"/><Relationship Id="rId108" Type="http://schemas.openxmlformats.org/officeDocument/2006/relationships/hyperlink" Target="https://adres.pensemos.com/suiteve/ind/variable;jsessionid=5141B241CDC798BE0494C99B4537FB4E?soa=1&amp;mdl=ind&amp;float=t&amp;id=2363" TargetMode="External"/><Relationship Id="rId124" Type="http://schemas.openxmlformats.org/officeDocument/2006/relationships/hyperlink" Target="https://adres.pensemos.com/suiteve/ind/variable;jsessionid=5141B241CDC798BE0494C99B4537FB4E?soa=1&amp;mdl=ind&amp;float=t&amp;id=23259" TargetMode="External"/><Relationship Id="rId129" Type="http://schemas.openxmlformats.org/officeDocument/2006/relationships/hyperlink" Target="https://adres.pensemos.com/suiteve/ind/variable;jsessionid=5141B241CDC798BE0494C99B4537FB4E?soa=1&amp;mdl=ind&amp;float=t&amp;id=2359" TargetMode="External"/><Relationship Id="rId54" Type="http://schemas.openxmlformats.org/officeDocument/2006/relationships/hyperlink" Target="https://adres.pensemos.com/suiteve/ind/variable;jsessionid=5141B241CDC798BE0494C99B4537FB4E?soa=1&amp;mdl=ind&amp;float=t&amp;id=2207" TargetMode="External"/><Relationship Id="rId70" Type="http://schemas.openxmlformats.org/officeDocument/2006/relationships/hyperlink" Target="https://adres.pensemos.com/suiteve/ind/variable;jsessionid=5141B241CDC798BE0494C99B4537FB4E?soa=1&amp;mdl=ind&amp;float=t&amp;id=7082" TargetMode="External"/><Relationship Id="rId75" Type="http://schemas.openxmlformats.org/officeDocument/2006/relationships/hyperlink" Target="https://adres.pensemos.com/suiteve/ind/variable;jsessionid=5141B241CDC798BE0494C99B4537FB4E?soa=1&amp;mdl=ind&amp;float=t&amp;id=9166" TargetMode="External"/><Relationship Id="rId91" Type="http://schemas.openxmlformats.org/officeDocument/2006/relationships/hyperlink" Target="https://adres.pensemos.com/suiteve/ind/variable;jsessionid=5141B241CDC798BE0494C99B4537FB4E?soa=1&amp;mdl=ind&amp;float=t&amp;id=2352" TargetMode="External"/><Relationship Id="rId96" Type="http://schemas.openxmlformats.org/officeDocument/2006/relationships/hyperlink" Target="https://adres.pensemos.com/suiteve/ind/variable;jsessionid=5141B241CDC798BE0494C99B4537FB4E?soa=1&amp;mdl=ind&amp;float=t&amp;id=2354" TargetMode="External"/><Relationship Id="rId140" Type="http://schemas.openxmlformats.org/officeDocument/2006/relationships/hyperlink" Target="https://adres.pensemos.com/suiteve/ind/variable;jsessionid=5141B241CDC798BE0494C99B4537FB4E?soa=1&amp;mdl=ind&amp;float=t&amp;id=2369" TargetMode="External"/><Relationship Id="rId145" Type="http://schemas.openxmlformats.org/officeDocument/2006/relationships/hyperlink" Target="https://adres.pensemos.com/suiteve/ind/variable;jsessionid=5141B241CDC798BE0494C99B4537FB4E?soa=1&amp;mdl=ind&amp;float=t&amp;id=2371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4" TargetMode="External"/><Relationship Id="rId28" Type="http://schemas.openxmlformats.org/officeDocument/2006/relationships/hyperlink" Target="https://adres.pensemos.com/suiteve/ind/variable;jsessionid=5141B241CDC798BE0494C99B4537FB4E?soa=1&amp;mdl=ind&amp;float=t&amp;id=3270" TargetMode="External"/><Relationship Id="rId49" Type="http://schemas.openxmlformats.org/officeDocument/2006/relationships/hyperlink" Target="https://adres.pensemos.com/suiteve/ind/variable;jsessionid=5141B241CDC798BE0494C99B4537FB4E?soa=1&amp;mdl=ind&amp;float=t&amp;id=7343" TargetMode="External"/><Relationship Id="rId114" Type="http://schemas.openxmlformats.org/officeDocument/2006/relationships/hyperlink" Target="https://adres.pensemos.com/suiteve/ind/variable;jsessionid=5141B241CDC798BE0494C99B4537FB4E?soa=1&amp;mdl=ind&amp;float=t&amp;id=2366" TargetMode="External"/><Relationship Id="rId119" Type="http://schemas.openxmlformats.org/officeDocument/2006/relationships/hyperlink" Target="https://adres.pensemos.com/suiteve/ind/variable;jsessionid=5141B241CDC798BE0494C99B4537FB4E?soa=1&amp;mdl=ind&amp;float=t&amp;id=3658" TargetMode="External"/><Relationship Id="rId44" Type="http://schemas.openxmlformats.org/officeDocument/2006/relationships/hyperlink" Target="https://adres.pensemos.com/suiteve/ind/variable;jsessionid=5141B241CDC798BE0494C99B4537FB4E?soa=1&amp;mdl=ind&amp;float=t&amp;id=2202" TargetMode="External"/><Relationship Id="rId60" Type="http://schemas.openxmlformats.org/officeDocument/2006/relationships/hyperlink" Target="https://adres.pensemos.com/suiteve/ind/variable;jsessionid=5141B241CDC798BE0494C99B4537FB4E?soa=1&amp;mdl=ind&amp;float=t&amp;id=8302" TargetMode="External"/><Relationship Id="rId65" Type="http://schemas.openxmlformats.org/officeDocument/2006/relationships/hyperlink" Target="https://adres.pensemos.com/suiteve/ind/variable;jsessionid=5141B241CDC798BE0494C99B4537FB4E?soa=1&amp;mdl=ind&amp;float=t&amp;id=2339" TargetMode="External"/><Relationship Id="rId81" Type="http://schemas.openxmlformats.org/officeDocument/2006/relationships/hyperlink" Target="https://adres.pensemos.com/suiteve/ind/variable;jsessionid=5141B241CDC798BE0494C99B4537FB4E?soa=1&amp;mdl=ind&amp;float=t&amp;id=2346" TargetMode="External"/><Relationship Id="rId86" Type="http://schemas.openxmlformats.org/officeDocument/2006/relationships/hyperlink" Target="https://adres.pensemos.com/suiteve/ind/variable;jsessionid=5141B241CDC798BE0494C99B4537FB4E?soa=1&amp;mdl=ind&amp;float=t&amp;id=2328" TargetMode="External"/><Relationship Id="rId130" Type="http://schemas.openxmlformats.org/officeDocument/2006/relationships/hyperlink" Target="https://adres.pensemos.com/suiteve/ind/variable;jsessionid=5141B241CDC798BE0494C99B4537FB4E?soa=1&amp;mdl=ind&amp;float=t&amp;id=2359" TargetMode="External"/><Relationship Id="rId135" Type="http://schemas.openxmlformats.org/officeDocument/2006/relationships/hyperlink" Target="https://adres.pensemos.com/suiteve/ind/variable;jsessionid=5141B241CDC798BE0494C99B4537FB4E?soa=1&amp;mdl=ind&amp;float=t&amp;id=2368" TargetMode="External"/><Relationship Id="rId151" Type="http://schemas.openxmlformats.org/officeDocument/2006/relationships/hyperlink" Target="https://adres.pensemos.com/suiteve/ind/variable;jsessionid=5141B241CDC798BE0494C99B4537FB4E?soa=1&amp;mdl=ind&amp;float=t&amp;id=3265" TargetMode="External"/><Relationship Id="rId156" Type="http://schemas.openxmlformats.org/officeDocument/2006/relationships/hyperlink" Target="https://adres.pensemos.com/suiteve/ind/variable;jsessionid=5141B241CDC798BE0494C99B4537FB4E?soa=1&amp;mdl=ind&amp;float=t&amp;id=6969" TargetMode="Externa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4" TargetMode="External"/><Relationship Id="rId109" Type="http://schemas.openxmlformats.org/officeDocument/2006/relationships/hyperlink" Target="https://adres.pensemos.com/suiteve/ind/variable;jsessionid=5141B241CDC798BE0494C99B4537FB4E?soa=1&amp;mdl=ind&amp;float=t&amp;id=2364" TargetMode="External"/><Relationship Id="rId34" Type="http://schemas.openxmlformats.org/officeDocument/2006/relationships/hyperlink" Target="https://adres.pensemos.com/suiteve/ind/variable;jsessionid=5141B241CDC798BE0494C99B4537FB4E?soa=1&amp;mdl=ind&amp;float=t&amp;id=3272" TargetMode="External"/><Relationship Id="rId50" Type="http://schemas.openxmlformats.org/officeDocument/2006/relationships/hyperlink" Target="https://adres.pensemos.com/suiteve/ind/variable;jsessionid=5141B241CDC798BE0494C99B4537FB4E?soa=1&amp;mdl=ind&amp;float=t&amp;id=7343" TargetMode="External"/><Relationship Id="rId55" Type="http://schemas.openxmlformats.org/officeDocument/2006/relationships/hyperlink" Target="https://adres.pensemos.com/suiteve/ind/variable;jsessionid=5141B241CDC798BE0494C99B4537FB4E?soa=1&amp;mdl=ind&amp;float=t&amp;id=2324" TargetMode="External"/><Relationship Id="rId76" Type="http://schemas.openxmlformats.org/officeDocument/2006/relationships/hyperlink" Target="https://adres.pensemos.com/suiteve/ind/variable;jsessionid=5141B241CDC798BE0494C99B4537FB4E?soa=1&amp;mdl=ind&amp;float=t&amp;id=9166" TargetMode="External"/><Relationship Id="rId97" Type="http://schemas.openxmlformats.org/officeDocument/2006/relationships/hyperlink" Target="https://adres.pensemos.com/suiteve/ind/variable;jsessionid=5141B241CDC798BE0494C99B4537FB4E?soa=1&amp;mdl=ind&amp;float=t&amp;id=7345" TargetMode="External"/><Relationship Id="rId104" Type="http://schemas.openxmlformats.org/officeDocument/2006/relationships/hyperlink" Target="https://adres.pensemos.com/suiteve/ind/variable;jsessionid=5141B241CDC798BE0494C99B4537FB4E?soa=1&amp;mdl=ind&amp;float=t&amp;id=2358" TargetMode="External"/><Relationship Id="rId120" Type="http://schemas.openxmlformats.org/officeDocument/2006/relationships/hyperlink" Target="https://adres.pensemos.com/suiteve/ind/variable;jsessionid=5141B241CDC798BE0494C99B4537FB4E?soa=1&amp;mdl=ind&amp;float=t&amp;id=3658" TargetMode="External"/><Relationship Id="rId125" Type="http://schemas.openxmlformats.org/officeDocument/2006/relationships/hyperlink" Target="https://adres.pensemos.com/suiteve/ind/variable;jsessionid=5141B241CDC798BE0494C99B4537FB4E?soa=1&amp;mdl=ind&amp;float=t&amp;id=2372" TargetMode="External"/><Relationship Id="rId141" Type="http://schemas.openxmlformats.org/officeDocument/2006/relationships/hyperlink" Target="https://adres.pensemos.com/suiteve/ind/variable;jsessionid=5141B241CDC798BE0494C99B4537FB4E?soa=1&amp;mdl=ind&amp;float=t&amp;id=7347" TargetMode="External"/><Relationship Id="rId146" Type="http://schemas.openxmlformats.org/officeDocument/2006/relationships/hyperlink" Target="https://adres.pensemos.com/suiteve/ind/variable;jsessionid=5141B241CDC798BE0494C99B4537FB4E?soa=1&amp;mdl=ind&amp;float=t&amp;id=237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2342" TargetMode="External"/><Relationship Id="rId92" Type="http://schemas.openxmlformats.org/officeDocument/2006/relationships/hyperlink" Target="https://adres.pensemos.com/suiteve/ind/variable;jsessionid=5141B241CDC798BE0494C99B4537FB4E?soa=1&amp;mdl=ind&amp;float=t&amp;id=2352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65" TargetMode="External"/><Relationship Id="rId24" Type="http://schemas.openxmlformats.org/officeDocument/2006/relationships/hyperlink" Target="https://adres.pensemos.com/suiteve/ind/variable;jsessionid=5141B241CDC798BE0494C99B4537FB4E?soa=1&amp;mdl=ind&amp;float=t&amp;id=3264" TargetMode="External"/><Relationship Id="rId40" Type="http://schemas.openxmlformats.org/officeDocument/2006/relationships/hyperlink" Target="https://adres.pensemos.com/suiteve/ind/variable;jsessionid=5141B241CDC798BE0494C99B4537FB4E?soa=1&amp;mdl=ind&amp;float=t&amp;id=5084" TargetMode="External"/><Relationship Id="rId45" Type="http://schemas.openxmlformats.org/officeDocument/2006/relationships/hyperlink" Target="https://adres.pensemos.com/suiteve/ind/variable;jsessionid=5141B241CDC798BE0494C99B4537FB4E?soa=1&amp;mdl=ind&amp;float=t&amp;id=2203" TargetMode="External"/><Relationship Id="rId66" Type="http://schemas.openxmlformats.org/officeDocument/2006/relationships/hyperlink" Target="https://adres.pensemos.com/suiteve/ind/variable;jsessionid=5141B241CDC798BE0494C99B4537FB4E?soa=1&amp;mdl=ind&amp;float=t&amp;id=2339" TargetMode="External"/><Relationship Id="rId87" Type="http://schemas.openxmlformats.org/officeDocument/2006/relationships/hyperlink" Target="https://adres.pensemos.com/suiteve/ind/variable;jsessionid=5141B241CDC798BE0494C99B4537FB4E?soa=1&amp;mdl=ind&amp;float=t&amp;id=2337" TargetMode="External"/><Relationship Id="rId110" Type="http://schemas.openxmlformats.org/officeDocument/2006/relationships/hyperlink" Target="https://adres.pensemos.com/suiteve/ind/variable;jsessionid=5141B241CDC798BE0494C99B4537FB4E?soa=1&amp;mdl=ind&amp;float=t&amp;id=2364" TargetMode="External"/><Relationship Id="rId115" Type="http://schemas.openxmlformats.org/officeDocument/2006/relationships/hyperlink" Target="https://adres.pensemos.com/suiteve/ind/variable;jsessionid=5141B241CDC798BE0494C99B4537FB4E?soa=1&amp;mdl=ind&amp;float=t&amp;id=3651" TargetMode="External"/><Relationship Id="rId131" Type="http://schemas.openxmlformats.org/officeDocument/2006/relationships/hyperlink" Target="https://adres.pensemos.com/suiteve/ind/variable;jsessionid=5141B241CDC798BE0494C99B4537FB4E?soa=1&amp;mdl=ind&amp;float=t&amp;id=2367" TargetMode="External"/><Relationship Id="rId136" Type="http://schemas.openxmlformats.org/officeDocument/2006/relationships/hyperlink" Target="https://adres.pensemos.com/suiteve/ind/variable;jsessionid=5141B241CDC798BE0494C99B4537FB4E?soa=1&amp;mdl=ind&amp;float=t&amp;id=2368" TargetMode="External"/><Relationship Id="rId157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61" Type="http://schemas.openxmlformats.org/officeDocument/2006/relationships/hyperlink" Target="https://adres.pensemos.com/suiteve/ind/variable;jsessionid=5141B241CDC798BE0494C99B4537FB4E?soa=1&amp;mdl=ind&amp;float=t&amp;id=8303" TargetMode="External"/><Relationship Id="rId82" Type="http://schemas.openxmlformats.org/officeDocument/2006/relationships/hyperlink" Target="https://adres.pensemos.com/suiteve/ind/variable;jsessionid=5141B241CDC798BE0494C99B4537FB4E?soa=1&amp;mdl=ind&amp;float=t&amp;id=2346" TargetMode="External"/><Relationship Id="rId152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65" TargetMode="External"/><Relationship Id="rId35" Type="http://schemas.openxmlformats.org/officeDocument/2006/relationships/hyperlink" Target="https://adres.pensemos.com/suiteve/ind/variable;jsessionid=5141B241CDC798BE0494C99B4537FB4E?soa=1&amp;mdl=ind&amp;float=t&amp;id=5082" TargetMode="External"/><Relationship Id="rId56" Type="http://schemas.openxmlformats.org/officeDocument/2006/relationships/hyperlink" Target="https://adres.pensemos.com/suiteve/ind/variable;jsessionid=5141B241CDC798BE0494C99B4537FB4E?soa=1&amp;mdl=ind&amp;float=t&amp;id=2324" TargetMode="External"/><Relationship Id="rId77" Type="http://schemas.openxmlformats.org/officeDocument/2006/relationships/hyperlink" Target="https://adres.pensemos.com/suiteve/ind/variable;jsessionid=5141B241CDC798BE0494C99B4537FB4E?soa=1&amp;mdl=ind&amp;float=t&amp;id=20593" TargetMode="External"/><Relationship Id="rId100" Type="http://schemas.openxmlformats.org/officeDocument/2006/relationships/hyperlink" Target="https://adres.pensemos.com/suiteve/ind/variable;jsessionid=5141B241CDC798BE0494C99B4537FB4E?soa=1&amp;mdl=ind&amp;float=t&amp;id=2356" TargetMode="External"/><Relationship Id="rId105" Type="http://schemas.openxmlformats.org/officeDocument/2006/relationships/hyperlink" Target="https://adres.pensemos.com/suiteve/ind/variable;jsessionid=5141B241CDC798BE0494C99B4537FB4E?soa=1&amp;mdl=ind&amp;float=t&amp;id=2288" TargetMode="External"/><Relationship Id="rId126" Type="http://schemas.openxmlformats.org/officeDocument/2006/relationships/hyperlink" Target="https://adres.pensemos.com/suiteve/ind/variable;jsessionid=5141B241CDC798BE0494C99B4537FB4E?soa=1&amp;mdl=ind&amp;float=t&amp;id=2372" TargetMode="External"/><Relationship Id="rId147" Type="http://schemas.openxmlformats.org/officeDocument/2006/relationships/hyperlink" Target="https://adres.pensemos.com/suiteve/ind/var?soa=33&amp;mdl=ind&amp;_sveVrs=1002620240803&amp;&amp;link=1&amp;mis=ind-F-8388608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6" TargetMode="External"/><Relationship Id="rId72" Type="http://schemas.openxmlformats.org/officeDocument/2006/relationships/hyperlink" Target="https://adres.pensemos.com/suiteve/ind/variable;jsessionid=5141B241CDC798BE0494C99B4537FB4E?soa=1&amp;mdl=ind&amp;float=t&amp;id=2342" TargetMode="External"/><Relationship Id="rId93" Type="http://schemas.openxmlformats.org/officeDocument/2006/relationships/hyperlink" Target="https://adres.pensemos.com/suiteve/ind/variable;jsessionid=5141B241CDC798BE0494C99B4537FB4E?soa=1&amp;mdl=ind&amp;float=t&amp;id=13478" TargetMode="External"/><Relationship Id="rId98" Type="http://schemas.openxmlformats.org/officeDocument/2006/relationships/hyperlink" Target="https://adres.pensemos.com/suiteve/ind/variable;jsessionid=5141B241CDC798BE0494C99B4537FB4E?soa=1&amp;mdl=ind&amp;float=t&amp;id=7345" TargetMode="External"/><Relationship Id="rId121" Type="http://schemas.openxmlformats.org/officeDocument/2006/relationships/hyperlink" Target="https://adres.pensemos.com/suiteve/ind/variable;jsessionid=5141B241CDC798BE0494C99B4537FB4E?soa=1&amp;mdl=ind&amp;float=t&amp;id=23254" TargetMode="External"/><Relationship Id="rId142" Type="http://schemas.openxmlformats.org/officeDocument/2006/relationships/hyperlink" Target="https://adres.pensemos.com/suiteve/ind/variable;jsessionid=5141B241CDC798BE0494C99B4537FB4E?soa=1&amp;mdl=ind&amp;float=t&amp;id=7347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69" TargetMode="External"/><Relationship Id="rId46" Type="http://schemas.openxmlformats.org/officeDocument/2006/relationships/hyperlink" Target="https://adres.pensemos.com/suiteve/ind/variable;jsessionid=5141B241CDC798BE0494C99B4537FB4E?soa=1&amp;mdl=ind&amp;float=t&amp;id=2203" TargetMode="External"/><Relationship Id="rId67" Type="http://schemas.openxmlformats.org/officeDocument/2006/relationships/hyperlink" Target="https://adres.pensemos.com/suiteve/ind/variable;jsessionid=5141B241CDC798BE0494C99B4537FB4E?soa=1&amp;mdl=ind&amp;float=t&amp;id=2340" TargetMode="External"/><Relationship Id="rId116" Type="http://schemas.openxmlformats.org/officeDocument/2006/relationships/hyperlink" Target="https://adres.pensemos.com/suiteve/ind/variable;jsessionid=5141B241CDC798BE0494C99B4537FB4E?soa=1&amp;mdl=ind&amp;float=t&amp;id=3651" TargetMode="External"/><Relationship Id="rId137" Type="http://schemas.openxmlformats.org/officeDocument/2006/relationships/hyperlink" Target="https://adres.pensemos.com/suiteve/ind/variable;jsessionid=5141B241CDC798BE0494C99B4537FB4E?soa=1&amp;mdl=ind&amp;float=t&amp;id=7346" TargetMode="External"/><Relationship Id="rId158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5085" TargetMode="External"/><Relationship Id="rId62" Type="http://schemas.openxmlformats.org/officeDocument/2006/relationships/hyperlink" Target="https://adres.pensemos.com/suiteve/ind/variable;jsessionid=5141B241CDC798BE0494C99B4537FB4E?soa=1&amp;mdl=ind&amp;float=t&amp;id=8303" TargetMode="External"/><Relationship Id="rId83" Type="http://schemas.openxmlformats.org/officeDocument/2006/relationships/hyperlink" Target="https://adres.pensemos.com/suiteve/ind/variable;jsessionid=5141B241CDC798BE0494C99B4537FB4E?soa=1&amp;mdl=ind&amp;float=t&amp;id=2347" TargetMode="External"/><Relationship Id="rId88" Type="http://schemas.openxmlformats.org/officeDocument/2006/relationships/hyperlink" Target="https://adres.pensemos.com/suiteve/ind/variable;jsessionid=5141B241CDC798BE0494C99B4537FB4E?soa=1&amp;mdl=ind&amp;float=t&amp;id=2337" TargetMode="External"/><Relationship Id="rId111" Type="http://schemas.openxmlformats.org/officeDocument/2006/relationships/hyperlink" Target="https://adres.pensemos.com/suiteve/ind/variable;jsessionid=5141B241CDC798BE0494C99B4537FB4E?soa=1&amp;mdl=ind&amp;float=t&amp;id=2365" TargetMode="External"/><Relationship Id="rId132" Type="http://schemas.openxmlformats.org/officeDocument/2006/relationships/hyperlink" Target="https://adres.pensemos.com/suiteve/ind/variable;jsessionid=5141B241CDC798BE0494C99B4537FB4E?soa=1&amp;mdl=ind&amp;float=t&amp;id=2367" TargetMode="External"/><Relationship Id="rId153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2" TargetMode="External"/><Relationship Id="rId57" Type="http://schemas.openxmlformats.org/officeDocument/2006/relationships/hyperlink" Target="https://adres.pensemos.com/suiteve/ind/variable;jsessionid=5141B241CDC798BE0494C99B4537FB4E?soa=1&amp;mdl=ind&amp;float=t&amp;id=2329" TargetMode="External"/><Relationship Id="rId106" Type="http://schemas.openxmlformats.org/officeDocument/2006/relationships/hyperlink" Target="https://adres.pensemos.com/suiteve/ind/variable;jsessionid=5141B241CDC798BE0494C99B4537FB4E?soa=1&amp;mdl=ind&amp;float=t&amp;id=2288" TargetMode="External"/><Relationship Id="rId127" Type="http://schemas.openxmlformats.org/officeDocument/2006/relationships/hyperlink" Target="https://adres.pensemos.com/suiteve/ind/variable;jsessionid=5141B241CDC798BE0494C99B4537FB4E?soa=1&amp;mdl=ind&amp;float=t&amp;id=2373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1" TargetMode="External"/><Relationship Id="rId52" Type="http://schemas.openxmlformats.org/officeDocument/2006/relationships/hyperlink" Target="https://adres.pensemos.com/suiteve/ind/variable;jsessionid=5141B241CDC798BE0494C99B4537FB4E?soa=1&amp;mdl=ind&amp;float=t&amp;id=2206" TargetMode="External"/><Relationship Id="rId73" Type="http://schemas.openxmlformats.org/officeDocument/2006/relationships/hyperlink" Target="https://adres.pensemos.com/suiteve/ind/variable;jsessionid=5141B241CDC798BE0494C99B4537FB4E?soa=1&amp;mdl=ind&amp;float=t&amp;id=9169" TargetMode="External"/><Relationship Id="rId78" Type="http://schemas.openxmlformats.org/officeDocument/2006/relationships/hyperlink" Target="https://adres.pensemos.com/suiteve/ind/variable;jsessionid=5141B241CDC798BE0494C99B4537FB4E?soa=1&amp;mdl=ind&amp;float=t&amp;id=20593" TargetMode="External"/><Relationship Id="rId94" Type="http://schemas.openxmlformats.org/officeDocument/2006/relationships/hyperlink" Target="https://adres.pensemos.com/suiteve/ind/variable;jsessionid=5141B241CDC798BE0494C99B4537FB4E?soa=1&amp;mdl=ind&amp;float=t&amp;id=13478" TargetMode="External"/><Relationship Id="rId99" Type="http://schemas.openxmlformats.org/officeDocument/2006/relationships/hyperlink" Target="https://adres.pensemos.com/suiteve/ind/variable;jsessionid=5141B241CDC798BE0494C99B4537FB4E?soa=1&amp;mdl=ind&amp;float=t&amp;id=2356" TargetMode="External"/><Relationship Id="rId101" Type="http://schemas.openxmlformats.org/officeDocument/2006/relationships/hyperlink" Target="https://adres.pensemos.com/suiteve/ind/variable;jsessionid=5141B241CDC798BE0494C99B4537FB4E?soa=1&amp;mdl=ind&amp;float=t&amp;id=2357" TargetMode="External"/><Relationship Id="rId122" Type="http://schemas.openxmlformats.org/officeDocument/2006/relationships/hyperlink" Target="https://adres.pensemos.com/suiteve/ind/variable;jsessionid=5141B241CDC798BE0494C99B4537FB4E?soa=1&amp;mdl=ind&amp;float=t&amp;id=23254" TargetMode="External"/><Relationship Id="rId143" Type="http://schemas.openxmlformats.org/officeDocument/2006/relationships/hyperlink" Target="https://adres.pensemos.com/suiteve/ind/variable;jsessionid=5141B241CDC798BE0494C99B4537FB4E?soa=1&amp;mdl=ind&amp;float=t&amp;id=2370" TargetMode="External"/><Relationship Id="rId148" Type="http://schemas.openxmlformats.org/officeDocument/2006/relationships/hyperlink" Target="https://adres.pensemos.com/suiteve/ind/variable;jsessionid=5141B241CDC798BE0494C99B4537FB4E?soa=1&amp;mdl=ind&amp;float=t&amp;id=3261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69" TargetMode="External"/><Relationship Id="rId47" Type="http://schemas.openxmlformats.org/officeDocument/2006/relationships/hyperlink" Target="https://adres.pensemos.com/suiteve/ind/variable;jsessionid=5141B241CDC798BE0494C99B4537FB4E?soa=1&amp;mdl=ind&amp;float=t&amp;id=7348" TargetMode="External"/><Relationship Id="rId68" Type="http://schemas.openxmlformats.org/officeDocument/2006/relationships/hyperlink" Target="https://adres.pensemos.com/suiteve/ind/variable;jsessionid=5141B241CDC798BE0494C99B4537FB4E?soa=1&amp;mdl=ind&amp;float=t&amp;id=2340" TargetMode="External"/><Relationship Id="rId89" Type="http://schemas.openxmlformats.org/officeDocument/2006/relationships/hyperlink" Target="https://adres.pensemos.com/suiteve/ind/variable;jsessionid=5141B241CDC798BE0494C99B4537FB4E?soa=1&amp;mdl=ind&amp;float=t&amp;id=2351" TargetMode="External"/><Relationship Id="rId112" Type="http://schemas.openxmlformats.org/officeDocument/2006/relationships/hyperlink" Target="https://adres.pensemos.com/suiteve/ind/variable;jsessionid=5141B241CDC798BE0494C99B4537FB4E?soa=1&amp;mdl=ind&amp;float=t&amp;id=2365" TargetMode="External"/><Relationship Id="rId133" Type="http://schemas.openxmlformats.org/officeDocument/2006/relationships/hyperlink" Target="https://adres.pensemos.com/suiteve/ind/variable;jsessionid=5141B241CDC798BE0494C99B4537FB4E?soa=1&amp;mdl=ind&amp;float=t&amp;id=6969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3" TargetMode="External"/><Relationship Id="rId58" Type="http://schemas.openxmlformats.org/officeDocument/2006/relationships/hyperlink" Target="https://adres.pensemos.com/suiteve/ind/variable;jsessionid=5141B241CDC798BE0494C99B4537FB4E?soa=1&amp;mdl=ind&amp;float=t&amp;id=2329" TargetMode="External"/><Relationship Id="rId79" Type="http://schemas.openxmlformats.org/officeDocument/2006/relationships/hyperlink" Target="https://adres.pensemos.com/suiteve/ind/variable;jsessionid=5141B241CDC798BE0494C99B4537FB4E?soa=1&amp;mdl=ind&amp;float=t&amp;id=2344" TargetMode="External"/><Relationship Id="rId102" Type="http://schemas.openxmlformats.org/officeDocument/2006/relationships/hyperlink" Target="https://adres.pensemos.com/suiteve/ind/variable;jsessionid=5141B241CDC798BE0494C99B4537FB4E?soa=1&amp;mdl=ind&amp;float=t&amp;id=2357" TargetMode="External"/><Relationship Id="rId123" Type="http://schemas.openxmlformats.org/officeDocument/2006/relationships/hyperlink" Target="https://adres.pensemos.com/suiteve/ind/variable;jsessionid=5141B241CDC798BE0494C99B4537FB4E?soa=1&amp;mdl=ind&amp;float=t&amp;id=23259" TargetMode="External"/><Relationship Id="rId144" Type="http://schemas.openxmlformats.org/officeDocument/2006/relationships/hyperlink" Target="https://adres.pensemos.com/suiteve/ind/variable;jsessionid=5141B241CDC798BE0494C99B4537FB4E?soa=1&amp;mdl=ind&amp;float=t&amp;id=2370" TargetMode="External"/><Relationship Id="rId90" Type="http://schemas.openxmlformats.org/officeDocument/2006/relationships/hyperlink" Target="https://adres.pensemos.com/suiteve/ind/variable;jsessionid=5141B241CDC798BE0494C99B4537FB4E?soa=1&amp;mdl=ind&amp;float=t&amp;id=2351" TargetMode="External"/><Relationship Id="rId27" Type="http://schemas.openxmlformats.org/officeDocument/2006/relationships/hyperlink" Target="https://adres.pensemos.com/suiteve/ind/variable;jsessionid=5141B241CDC798BE0494C99B4537FB4E?soa=1&amp;mdl=ind&amp;float=t&amp;id=3270" TargetMode="External"/><Relationship Id="rId48" Type="http://schemas.openxmlformats.org/officeDocument/2006/relationships/hyperlink" Target="https://adres.pensemos.com/suiteve/ind/variable;jsessionid=5141B241CDC798BE0494C99B4537FB4E?soa=1&amp;mdl=ind&amp;float=t&amp;id=7348" TargetMode="External"/><Relationship Id="rId69" Type="http://schemas.openxmlformats.org/officeDocument/2006/relationships/hyperlink" Target="https://adres.pensemos.com/suiteve/ind/variable;jsessionid=5141B241CDC798BE0494C99B4537FB4E?soa=1&amp;mdl=ind&amp;float=t&amp;id=7082" TargetMode="External"/><Relationship Id="rId113" Type="http://schemas.openxmlformats.org/officeDocument/2006/relationships/hyperlink" Target="https://adres.pensemos.com/suiteve/ind/variable;jsessionid=5141B241CDC798BE0494C99B4537FB4E?soa=1&amp;mdl=ind&amp;float=t&amp;id=2366" TargetMode="External"/><Relationship Id="rId134" Type="http://schemas.openxmlformats.org/officeDocument/2006/relationships/hyperlink" Target="https://adres.pensemos.com/suiteve/ind/variable;jsessionid=5141B241CDC798BE0494C99B4537FB4E?soa=1&amp;mdl=ind&amp;float=t&amp;id=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AV85"/>
  <sheetViews>
    <sheetView tabSelected="1" topLeftCell="E58" zoomScale="60" zoomScaleNormal="60" workbookViewId="0">
      <selection activeCell="T6" sqref="T6:AC6"/>
    </sheetView>
  </sheetViews>
  <sheetFormatPr baseColWidth="10" defaultColWidth="11.33203125" defaultRowHeight="12"/>
  <cols>
    <col min="1" max="1" width="2.1640625" style="5" customWidth="1"/>
    <col min="2" max="2" width="45.6640625" style="5" customWidth="1"/>
    <col min="3" max="3" width="24.6640625" style="5" customWidth="1"/>
    <col min="4" max="4" width="23.1640625" style="5" bestFit="1" customWidth="1"/>
    <col min="5" max="5" width="23.1640625" style="5" customWidth="1"/>
    <col min="6" max="7" width="14.6640625" style="5" customWidth="1"/>
    <col min="8" max="31" width="14" style="5" customWidth="1"/>
    <col min="32" max="32" width="16.6640625" style="5" customWidth="1"/>
    <col min="33" max="270" width="9.1640625" style="5" customWidth="1"/>
    <col min="271" max="16384" width="11.33203125" style="5"/>
  </cols>
  <sheetData>
    <row r="1" spans="1:48" customFormat="1" ht="30" customHeight="1">
      <c r="A1" s="27"/>
      <c r="B1" s="27"/>
      <c r="C1" s="5"/>
      <c r="D1" s="5"/>
      <c r="E1" s="24" t="s">
        <v>213</v>
      </c>
      <c r="F1" s="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3"/>
      <c r="AN1" s="3"/>
      <c r="AO1" s="3"/>
      <c r="AP1" s="3"/>
    </row>
    <row r="2" spans="1:48" customFormat="1" ht="30" customHeight="1">
      <c r="A2" s="27"/>
      <c r="B2" s="27"/>
      <c r="C2" s="5"/>
      <c r="D2" s="5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  <c r="AK2" s="2"/>
      <c r="AL2" s="2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48" ht="30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3"/>
      <c r="AG3" s="3"/>
    </row>
    <row r="4" spans="1:48" ht="30" customHeight="1">
      <c r="A4" s="13"/>
      <c r="B4" s="33" t="s">
        <v>0</v>
      </c>
      <c r="C4" s="33" t="s">
        <v>1</v>
      </c>
      <c r="D4" s="33" t="s">
        <v>2</v>
      </c>
      <c r="E4" s="31" t="s">
        <v>3</v>
      </c>
      <c r="F4" s="33" t="s">
        <v>4</v>
      </c>
      <c r="G4" s="29" t="s">
        <v>5</v>
      </c>
      <c r="H4" s="30">
        <v>45292</v>
      </c>
      <c r="I4" s="30"/>
      <c r="J4" s="30">
        <v>45323</v>
      </c>
      <c r="K4" s="30"/>
      <c r="L4" s="30">
        <v>45352</v>
      </c>
      <c r="M4" s="30"/>
      <c r="N4" s="30">
        <v>45383</v>
      </c>
      <c r="O4" s="30"/>
      <c r="P4" s="30">
        <v>45413</v>
      </c>
      <c r="Q4" s="30"/>
      <c r="R4" s="30">
        <v>45444</v>
      </c>
      <c r="S4" s="30"/>
      <c r="T4" s="30">
        <v>45474</v>
      </c>
      <c r="U4" s="30"/>
      <c r="V4" s="30">
        <v>45505</v>
      </c>
      <c r="W4" s="30"/>
      <c r="X4" s="30">
        <v>45536</v>
      </c>
      <c r="Y4" s="30"/>
      <c r="Z4" s="30">
        <v>45566</v>
      </c>
      <c r="AA4" s="30"/>
      <c r="AB4" s="30">
        <v>45597</v>
      </c>
      <c r="AC4" s="30"/>
      <c r="AD4" s="30">
        <v>45627</v>
      </c>
      <c r="AE4" s="30"/>
      <c r="AF4" s="28" t="s">
        <v>6</v>
      </c>
      <c r="AG4" s="3"/>
    </row>
    <row r="5" spans="1:48" ht="30" customHeight="1">
      <c r="A5" s="13"/>
      <c r="B5" s="33"/>
      <c r="C5" s="33"/>
      <c r="D5" s="33"/>
      <c r="E5" s="32"/>
      <c r="F5" s="33"/>
      <c r="G5" s="29"/>
      <c r="H5" s="9" t="s">
        <v>7</v>
      </c>
      <c r="I5" s="9" t="s">
        <v>8</v>
      </c>
      <c r="J5" s="9" t="s">
        <v>7</v>
      </c>
      <c r="K5" s="9" t="s">
        <v>8</v>
      </c>
      <c r="L5" s="9" t="s">
        <v>7</v>
      </c>
      <c r="M5" s="9" t="s">
        <v>8</v>
      </c>
      <c r="N5" s="9" t="s">
        <v>7</v>
      </c>
      <c r="O5" s="9" t="s">
        <v>8</v>
      </c>
      <c r="P5" s="9" t="s">
        <v>7</v>
      </c>
      <c r="Q5" s="9" t="s">
        <v>8</v>
      </c>
      <c r="R5" s="9" t="s">
        <v>7</v>
      </c>
      <c r="S5" s="9" t="s">
        <v>8</v>
      </c>
      <c r="T5" s="9" t="s">
        <v>7</v>
      </c>
      <c r="U5" s="9" t="s">
        <v>8</v>
      </c>
      <c r="V5" s="9" t="s">
        <v>7</v>
      </c>
      <c r="W5" s="9" t="s">
        <v>8</v>
      </c>
      <c r="X5" s="9" t="s">
        <v>7</v>
      </c>
      <c r="Y5" s="9" t="s">
        <v>8</v>
      </c>
      <c r="Z5" s="9" t="s">
        <v>7</v>
      </c>
      <c r="AA5" s="9" t="s">
        <v>8</v>
      </c>
      <c r="AB5" s="9" t="s">
        <v>7</v>
      </c>
      <c r="AC5" s="9" t="s">
        <v>8</v>
      </c>
      <c r="AD5" s="9" t="s">
        <v>7</v>
      </c>
      <c r="AE5" s="9" t="s">
        <v>8</v>
      </c>
      <c r="AF5" s="28"/>
      <c r="AG5" s="3"/>
    </row>
    <row r="6" spans="1:48" ht="39" customHeight="1">
      <c r="A6" s="8"/>
      <c r="B6" s="19" t="s">
        <v>9</v>
      </c>
      <c r="C6" s="16" t="s">
        <v>10</v>
      </c>
      <c r="D6" s="16" t="s">
        <v>11</v>
      </c>
      <c r="E6" s="16" t="s">
        <v>12</v>
      </c>
      <c r="F6" s="14" t="s">
        <v>13</v>
      </c>
      <c r="G6" s="15" t="s">
        <v>14</v>
      </c>
      <c r="H6" s="22" t="s">
        <v>212</v>
      </c>
      <c r="I6" s="26"/>
      <c r="J6" s="26"/>
      <c r="K6" s="26"/>
      <c r="L6" s="26"/>
      <c r="M6" s="26"/>
      <c r="N6" s="26"/>
      <c r="O6" s="26"/>
      <c r="P6" s="26"/>
      <c r="Q6" s="23"/>
      <c r="R6" s="17">
        <v>70</v>
      </c>
      <c r="S6" s="17">
        <v>142.86000000000001</v>
      </c>
      <c r="T6" s="22" t="s">
        <v>212</v>
      </c>
      <c r="U6" s="26"/>
      <c r="V6" s="26"/>
      <c r="W6" s="26"/>
      <c r="X6" s="26"/>
      <c r="Y6" s="26"/>
      <c r="Z6" s="26"/>
      <c r="AA6" s="26"/>
      <c r="AB6" s="26"/>
      <c r="AC6" s="23"/>
      <c r="AD6" s="17">
        <v>70</v>
      </c>
      <c r="AE6" s="17">
        <v>142.86000000000001</v>
      </c>
      <c r="AF6" s="17">
        <f>(S6+AE6)/2</f>
        <v>142.86000000000001</v>
      </c>
      <c r="AG6" s="3"/>
    </row>
    <row r="7" spans="1:48" ht="39" customHeight="1">
      <c r="A7" s="8"/>
      <c r="B7" s="19" t="s">
        <v>9</v>
      </c>
      <c r="C7" s="16" t="s">
        <v>15</v>
      </c>
      <c r="D7" s="16" t="s">
        <v>16</v>
      </c>
      <c r="E7" s="16" t="s">
        <v>12</v>
      </c>
      <c r="F7" s="14" t="s">
        <v>17</v>
      </c>
      <c r="G7" s="15" t="s">
        <v>14</v>
      </c>
      <c r="H7" s="25" t="s">
        <v>212</v>
      </c>
      <c r="I7" s="25"/>
      <c r="J7" s="25"/>
      <c r="K7" s="25"/>
      <c r="L7" s="17">
        <v>100</v>
      </c>
      <c r="M7" s="17">
        <v>100</v>
      </c>
      <c r="N7" s="25" t="s">
        <v>212</v>
      </c>
      <c r="O7" s="25"/>
      <c r="P7" s="25"/>
      <c r="Q7" s="25"/>
      <c r="R7" s="17">
        <v>100</v>
      </c>
      <c r="S7" s="17">
        <v>100</v>
      </c>
      <c r="T7" s="25" t="s">
        <v>212</v>
      </c>
      <c r="U7" s="25"/>
      <c r="V7" s="25"/>
      <c r="W7" s="25"/>
      <c r="X7" s="17">
        <v>100</v>
      </c>
      <c r="Y7" s="17">
        <v>100</v>
      </c>
      <c r="Z7" s="25" t="s">
        <v>212</v>
      </c>
      <c r="AA7" s="25"/>
      <c r="AB7" s="25"/>
      <c r="AC7" s="25"/>
      <c r="AD7" s="17">
        <v>100</v>
      </c>
      <c r="AE7" s="17">
        <v>100</v>
      </c>
      <c r="AF7" s="17">
        <f>(M7+S7+Y7+AE7)/4</f>
        <v>100</v>
      </c>
      <c r="AG7" s="3"/>
    </row>
    <row r="8" spans="1:48" ht="39" customHeight="1">
      <c r="A8" s="8"/>
      <c r="B8" s="19" t="s">
        <v>19</v>
      </c>
      <c r="C8" s="21" t="s">
        <v>20</v>
      </c>
      <c r="D8" s="21" t="s">
        <v>21</v>
      </c>
      <c r="E8" s="21" t="s">
        <v>22</v>
      </c>
      <c r="F8" s="19" t="s">
        <v>13</v>
      </c>
      <c r="G8" s="20" t="s">
        <v>23</v>
      </c>
      <c r="H8" s="22" t="s">
        <v>212</v>
      </c>
      <c r="I8" s="26"/>
      <c r="J8" s="26"/>
      <c r="K8" s="26"/>
      <c r="L8" s="26"/>
      <c r="M8" s="26"/>
      <c r="N8" s="26"/>
      <c r="O8" s="26"/>
      <c r="P8" s="26"/>
      <c r="Q8" s="23"/>
      <c r="R8" s="17">
        <v>100</v>
      </c>
      <c r="S8" s="17">
        <v>100</v>
      </c>
      <c r="T8" s="22" t="s">
        <v>212</v>
      </c>
      <c r="U8" s="26"/>
      <c r="V8" s="26"/>
      <c r="W8" s="26"/>
      <c r="X8" s="26"/>
      <c r="Y8" s="26"/>
      <c r="Z8" s="26"/>
      <c r="AA8" s="26"/>
      <c r="AB8" s="26"/>
      <c r="AC8" s="23"/>
      <c r="AD8" s="17">
        <v>100</v>
      </c>
      <c r="AE8" s="17">
        <v>100</v>
      </c>
      <c r="AF8" s="17">
        <f>(S8+AE8)/2</f>
        <v>100</v>
      </c>
      <c r="AG8" s="3"/>
    </row>
    <row r="9" spans="1:48" ht="39" customHeight="1">
      <c r="A9" s="8"/>
      <c r="B9" s="19" t="s">
        <v>19</v>
      </c>
      <c r="C9" s="21" t="s">
        <v>24</v>
      </c>
      <c r="D9" s="21" t="s">
        <v>25</v>
      </c>
      <c r="E9" s="21" t="s">
        <v>22</v>
      </c>
      <c r="F9" s="19" t="s">
        <v>17</v>
      </c>
      <c r="G9" s="20" t="s">
        <v>23</v>
      </c>
      <c r="H9" s="25" t="s">
        <v>212</v>
      </c>
      <c r="I9" s="25"/>
      <c r="J9" s="25"/>
      <c r="K9" s="25"/>
      <c r="L9" s="17">
        <v>98</v>
      </c>
      <c r="M9" s="17">
        <v>102.04</v>
      </c>
      <c r="N9" s="25" t="s">
        <v>212</v>
      </c>
      <c r="O9" s="25"/>
      <c r="P9" s="25"/>
      <c r="Q9" s="25"/>
      <c r="R9" s="17">
        <v>98</v>
      </c>
      <c r="S9" s="17">
        <v>100.83</v>
      </c>
      <c r="T9" s="25" t="s">
        <v>212</v>
      </c>
      <c r="U9" s="25"/>
      <c r="V9" s="25"/>
      <c r="W9" s="25"/>
      <c r="X9" s="17">
        <v>98</v>
      </c>
      <c r="Y9" s="17">
        <v>102.04</v>
      </c>
      <c r="Z9" s="25" t="s">
        <v>212</v>
      </c>
      <c r="AA9" s="25"/>
      <c r="AB9" s="25"/>
      <c r="AC9" s="25"/>
      <c r="AD9" s="17">
        <v>98</v>
      </c>
      <c r="AE9" s="17">
        <v>102.04</v>
      </c>
      <c r="AF9" s="17">
        <f>(M9+S9+Y9+AE9)/4</f>
        <v>101.73750000000001</v>
      </c>
      <c r="AG9" s="3"/>
    </row>
    <row r="10" spans="1:48" ht="39" customHeight="1">
      <c r="A10" s="8"/>
      <c r="B10" s="19" t="s">
        <v>19</v>
      </c>
      <c r="C10" s="21" t="s">
        <v>26</v>
      </c>
      <c r="D10" s="21" t="s">
        <v>27</v>
      </c>
      <c r="E10" s="21" t="s">
        <v>22</v>
      </c>
      <c r="F10" s="19" t="s">
        <v>17</v>
      </c>
      <c r="G10" s="20" t="s">
        <v>28</v>
      </c>
      <c r="H10" s="25" t="s">
        <v>212</v>
      </c>
      <c r="I10" s="25"/>
      <c r="J10" s="25"/>
      <c r="K10" s="25"/>
      <c r="L10" s="17">
        <v>100</v>
      </c>
      <c r="M10" s="17">
        <v>100</v>
      </c>
      <c r="N10" s="25" t="s">
        <v>212</v>
      </c>
      <c r="O10" s="25"/>
      <c r="P10" s="25"/>
      <c r="Q10" s="25"/>
      <c r="R10" s="17">
        <v>100</v>
      </c>
      <c r="S10" s="17">
        <v>100</v>
      </c>
      <c r="T10" s="25" t="s">
        <v>212</v>
      </c>
      <c r="U10" s="25"/>
      <c r="V10" s="25"/>
      <c r="W10" s="25"/>
      <c r="X10" s="17">
        <v>100</v>
      </c>
      <c r="Y10" s="17">
        <v>100</v>
      </c>
      <c r="Z10" s="25" t="s">
        <v>212</v>
      </c>
      <c r="AA10" s="25"/>
      <c r="AB10" s="25"/>
      <c r="AC10" s="25"/>
      <c r="AD10" s="17">
        <v>100</v>
      </c>
      <c r="AE10" s="17">
        <v>100</v>
      </c>
      <c r="AF10" s="17">
        <f>(M10+S10+Y10+AE10)/4</f>
        <v>100</v>
      </c>
      <c r="AG10" s="3"/>
    </row>
    <row r="11" spans="1:48" ht="39" customHeight="1">
      <c r="A11" s="8"/>
      <c r="B11" s="19" t="s">
        <v>19</v>
      </c>
      <c r="C11" s="21" t="s">
        <v>29</v>
      </c>
      <c r="D11" s="21" t="s">
        <v>30</v>
      </c>
      <c r="E11" s="21" t="s">
        <v>31</v>
      </c>
      <c r="F11" s="19" t="s">
        <v>32</v>
      </c>
      <c r="G11" s="20" t="s">
        <v>14</v>
      </c>
      <c r="H11" s="22" t="s">
        <v>212</v>
      </c>
      <c r="I11" s="26"/>
      <c r="J11" s="26"/>
      <c r="K11" s="26"/>
      <c r="L11" s="26"/>
      <c r="M11" s="23"/>
      <c r="N11" s="17">
        <v>80</v>
      </c>
      <c r="O11" s="17">
        <v>125</v>
      </c>
      <c r="P11" s="22" t="s">
        <v>212</v>
      </c>
      <c r="Q11" s="26"/>
      <c r="R11" s="26"/>
      <c r="S11" s="26"/>
      <c r="T11" s="26"/>
      <c r="U11" s="23"/>
      <c r="V11" s="17">
        <v>80</v>
      </c>
      <c r="W11" s="17">
        <v>117.41</v>
      </c>
      <c r="X11" s="22" t="s">
        <v>212</v>
      </c>
      <c r="Y11" s="26"/>
      <c r="Z11" s="26"/>
      <c r="AA11" s="26"/>
      <c r="AB11" s="26"/>
      <c r="AC11" s="23"/>
      <c r="AD11" s="17">
        <v>80</v>
      </c>
      <c r="AE11" s="17">
        <v>100</v>
      </c>
      <c r="AF11" s="17">
        <f>(O11+W11+AE11)/3</f>
        <v>114.13666666666666</v>
      </c>
      <c r="AG11" s="3"/>
    </row>
    <row r="12" spans="1:48" ht="39" customHeight="1">
      <c r="A12" s="8"/>
      <c r="B12" s="19" t="s">
        <v>33</v>
      </c>
      <c r="C12" s="21" t="s">
        <v>34</v>
      </c>
      <c r="D12" s="21" t="s">
        <v>35</v>
      </c>
      <c r="E12" s="21" t="s">
        <v>211</v>
      </c>
      <c r="F12" s="19" t="s">
        <v>17</v>
      </c>
      <c r="G12" s="20" t="s">
        <v>23</v>
      </c>
      <c r="H12" s="25" t="s">
        <v>212</v>
      </c>
      <c r="I12" s="25"/>
      <c r="J12" s="25"/>
      <c r="K12" s="25"/>
      <c r="L12" s="17">
        <v>90</v>
      </c>
      <c r="M12" s="17">
        <v>111.11</v>
      </c>
      <c r="N12" s="25" t="s">
        <v>212</v>
      </c>
      <c r="O12" s="25"/>
      <c r="P12" s="25"/>
      <c r="Q12" s="25"/>
      <c r="R12" s="17">
        <v>90</v>
      </c>
      <c r="S12" s="17">
        <v>111.11</v>
      </c>
      <c r="T12" s="25" t="s">
        <v>212</v>
      </c>
      <c r="U12" s="25"/>
      <c r="V12" s="25"/>
      <c r="W12" s="25"/>
      <c r="X12" s="17">
        <v>90</v>
      </c>
      <c r="Y12" s="17">
        <v>111.11</v>
      </c>
      <c r="Z12" s="25" t="s">
        <v>212</v>
      </c>
      <c r="AA12" s="25"/>
      <c r="AB12" s="25"/>
      <c r="AC12" s="25"/>
      <c r="AD12" s="17">
        <v>90</v>
      </c>
      <c r="AE12" s="17">
        <v>111.11</v>
      </c>
      <c r="AF12" s="17">
        <f>(M12+S12+Y12+AE12)/4</f>
        <v>111.11</v>
      </c>
      <c r="AG12" s="3"/>
    </row>
    <row r="13" spans="1:48" ht="39" customHeight="1">
      <c r="A13" s="8"/>
      <c r="B13" s="19" t="s">
        <v>36</v>
      </c>
      <c r="C13" s="21" t="s">
        <v>37</v>
      </c>
      <c r="D13" s="21" t="s">
        <v>38</v>
      </c>
      <c r="E13" s="21" t="s">
        <v>39</v>
      </c>
      <c r="F13" s="19" t="s">
        <v>17</v>
      </c>
      <c r="G13" s="20" t="s">
        <v>23</v>
      </c>
      <c r="H13" s="25" t="s">
        <v>212</v>
      </c>
      <c r="I13" s="25"/>
      <c r="J13" s="25"/>
      <c r="K13" s="25"/>
      <c r="L13" s="17">
        <v>100</v>
      </c>
      <c r="M13" s="17">
        <v>100</v>
      </c>
      <c r="N13" s="25" t="s">
        <v>212</v>
      </c>
      <c r="O13" s="25"/>
      <c r="P13" s="25"/>
      <c r="Q13" s="25"/>
      <c r="R13" s="17">
        <v>100</v>
      </c>
      <c r="S13" s="17">
        <v>100</v>
      </c>
      <c r="T13" s="25" t="s">
        <v>212</v>
      </c>
      <c r="U13" s="25"/>
      <c r="V13" s="25"/>
      <c r="W13" s="25"/>
      <c r="X13" s="17">
        <v>100</v>
      </c>
      <c r="Y13" s="17">
        <v>100</v>
      </c>
      <c r="Z13" s="25" t="s">
        <v>212</v>
      </c>
      <c r="AA13" s="25"/>
      <c r="AB13" s="25"/>
      <c r="AC13" s="25"/>
      <c r="AD13" s="17">
        <v>100</v>
      </c>
      <c r="AE13" s="17">
        <v>100</v>
      </c>
      <c r="AF13" s="17">
        <f t="shared" ref="AF13:AF14" si="0">(M13+S13+Y13+AE13)/4</f>
        <v>100</v>
      </c>
      <c r="AG13" s="3"/>
    </row>
    <row r="14" spans="1:48" ht="39" customHeight="1">
      <c r="A14" s="8"/>
      <c r="B14" s="19" t="s">
        <v>36</v>
      </c>
      <c r="C14" s="21" t="s">
        <v>40</v>
      </c>
      <c r="D14" s="21" t="s">
        <v>41</v>
      </c>
      <c r="E14" s="21" t="s">
        <v>39</v>
      </c>
      <c r="F14" s="19" t="s">
        <v>17</v>
      </c>
      <c r="G14" s="20" t="s">
        <v>23</v>
      </c>
      <c r="H14" s="25" t="s">
        <v>212</v>
      </c>
      <c r="I14" s="25"/>
      <c r="J14" s="25"/>
      <c r="K14" s="25"/>
      <c r="L14" s="17">
        <v>100</v>
      </c>
      <c r="M14" s="17">
        <v>100</v>
      </c>
      <c r="N14" s="25" t="s">
        <v>212</v>
      </c>
      <c r="O14" s="25"/>
      <c r="P14" s="25"/>
      <c r="Q14" s="25"/>
      <c r="R14" s="17">
        <v>100</v>
      </c>
      <c r="S14" s="17">
        <v>100</v>
      </c>
      <c r="T14" s="25" t="s">
        <v>212</v>
      </c>
      <c r="U14" s="25"/>
      <c r="V14" s="25"/>
      <c r="W14" s="25"/>
      <c r="X14" s="17">
        <v>100</v>
      </c>
      <c r="Y14" s="17">
        <v>100</v>
      </c>
      <c r="Z14" s="25" t="s">
        <v>212</v>
      </c>
      <c r="AA14" s="25"/>
      <c r="AB14" s="25"/>
      <c r="AC14" s="25"/>
      <c r="AD14" s="17">
        <v>100</v>
      </c>
      <c r="AE14" s="17">
        <v>100</v>
      </c>
      <c r="AF14" s="17">
        <f t="shared" si="0"/>
        <v>100</v>
      </c>
      <c r="AG14" s="3"/>
    </row>
    <row r="15" spans="1:48" ht="39" customHeight="1">
      <c r="A15" s="8"/>
      <c r="B15" s="19" t="s">
        <v>36</v>
      </c>
      <c r="C15" s="21" t="s">
        <v>42</v>
      </c>
      <c r="D15" s="21" t="s">
        <v>43</v>
      </c>
      <c r="E15" s="21" t="s">
        <v>39</v>
      </c>
      <c r="F15" s="19" t="s">
        <v>17</v>
      </c>
      <c r="G15" s="20" t="s">
        <v>23</v>
      </c>
      <c r="H15" s="25" t="s">
        <v>212</v>
      </c>
      <c r="I15" s="25"/>
      <c r="J15" s="25"/>
      <c r="K15" s="25"/>
      <c r="L15" s="17">
        <v>53</v>
      </c>
      <c r="M15" s="17">
        <v>99.37</v>
      </c>
      <c r="N15" s="25" t="s">
        <v>212</v>
      </c>
      <c r="O15" s="25"/>
      <c r="P15" s="25"/>
      <c r="Q15" s="25"/>
      <c r="R15" s="17">
        <v>80</v>
      </c>
      <c r="S15" s="17">
        <v>100.44</v>
      </c>
      <c r="T15" s="25" t="s">
        <v>212</v>
      </c>
      <c r="U15" s="25"/>
      <c r="V15" s="25"/>
      <c r="W15" s="25"/>
      <c r="X15" s="17">
        <v>80</v>
      </c>
      <c r="Y15" s="17">
        <v>65.099999999999994</v>
      </c>
      <c r="Z15" s="25" t="s">
        <v>212</v>
      </c>
      <c r="AA15" s="25"/>
      <c r="AB15" s="25"/>
      <c r="AC15" s="25"/>
      <c r="AD15" s="17">
        <v>80</v>
      </c>
      <c r="AE15" s="17">
        <v>72.42</v>
      </c>
      <c r="AF15" s="17">
        <f>(M15+S15+Y15+AE15)/4</f>
        <v>84.332499999999996</v>
      </c>
      <c r="AG15" s="3"/>
    </row>
    <row r="16" spans="1:48" ht="39" customHeight="1">
      <c r="A16" s="8"/>
      <c r="B16" s="19" t="s">
        <v>44</v>
      </c>
      <c r="C16" s="21" t="s">
        <v>45</v>
      </c>
      <c r="D16" s="21" t="s">
        <v>46</v>
      </c>
      <c r="E16" s="21" t="s">
        <v>47</v>
      </c>
      <c r="F16" s="19" t="s">
        <v>48</v>
      </c>
      <c r="G16" s="20" t="s">
        <v>28</v>
      </c>
      <c r="H16" s="17">
        <v>-33600</v>
      </c>
      <c r="I16" s="17">
        <v>99.95</v>
      </c>
      <c r="J16" s="17">
        <v>-4000</v>
      </c>
      <c r="K16" s="17">
        <v>98.18</v>
      </c>
      <c r="L16" s="17">
        <v>-7400</v>
      </c>
      <c r="M16" s="17">
        <v>99.53</v>
      </c>
      <c r="N16" s="17">
        <v>-8400</v>
      </c>
      <c r="O16" s="17">
        <v>99.44</v>
      </c>
      <c r="P16" s="17">
        <v>25600</v>
      </c>
      <c r="Q16" s="17">
        <v>99.75</v>
      </c>
      <c r="R16" s="17">
        <v>-14800</v>
      </c>
      <c r="S16" s="17">
        <v>99.9</v>
      </c>
      <c r="T16" s="17">
        <v>64600</v>
      </c>
      <c r="U16" s="17">
        <v>99.89</v>
      </c>
      <c r="V16" s="17">
        <v>-40500</v>
      </c>
      <c r="W16" s="17">
        <v>99.82</v>
      </c>
      <c r="X16" s="17">
        <v>-30590</v>
      </c>
      <c r="Y16" s="17">
        <v>100</v>
      </c>
      <c r="Z16" s="17">
        <v>-35170</v>
      </c>
      <c r="AA16" s="17">
        <v>100</v>
      </c>
      <c r="AB16" s="17">
        <v>-3.44</v>
      </c>
      <c r="AC16" s="17">
        <v>99.97</v>
      </c>
      <c r="AD16" s="17">
        <v>105.05</v>
      </c>
      <c r="AE16" s="17">
        <v>100</v>
      </c>
      <c r="AF16" s="17">
        <f>(I16+K16+M16+O16+Q16+S16+U16+W16+Y16+AA16+AC16+AE16)/12</f>
        <v>99.702500000000001</v>
      </c>
      <c r="AG16" s="3"/>
    </row>
    <row r="17" spans="1:37" ht="39" customHeight="1">
      <c r="A17" s="8"/>
      <c r="B17" s="19" t="s">
        <v>44</v>
      </c>
      <c r="C17" s="21" t="s">
        <v>49</v>
      </c>
      <c r="D17" s="21" t="s">
        <v>50</v>
      </c>
      <c r="E17" s="21" t="s">
        <v>47</v>
      </c>
      <c r="F17" s="19" t="s">
        <v>51</v>
      </c>
      <c r="G17" s="20" t="s">
        <v>23</v>
      </c>
      <c r="H17" s="17">
        <v>100</v>
      </c>
      <c r="I17" s="17">
        <v>100</v>
      </c>
      <c r="J17" s="17">
        <v>100</v>
      </c>
      <c r="K17" s="17">
        <v>100</v>
      </c>
      <c r="L17" s="17">
        <v>100</v>
      </c>
      <c r="M17" s="17">
        <v>100</v>
      </c>
      <c r="N17" s="17">
        <v>100</v>
      </c>
      <c r="O17" s="17">
        <v>100</v>
      </c>
      <c r="P17" s="17">
        <v>100</v>
      </c>
      <c r="Q17" s="17">
        <v>100</v>
      </c>
      <c r="R17" s="17">
        <v>100</v>
      </c>
      <c r="S17" s="17">
        <v>100</v>
      </c>
      <c r="T17" s="17">
        <v>100</v>
      </c>
      <c r="U17" s="17">
        <v>100</v>
      </c>
      <c r="V17" s="17">
        <v>100</v>
      </c>
      <c r="W17" s="17">
        <v>100</v>
      </c>
      <c r="X17" s="17">
        <v>100</v>
      </c>
      <c r="Y17" s="17">
        <v>100</v>
      </c>
      <c r="Z17" s="17">
        <v>100</v>
      </c>
      <c r="AA17" s="17">
        <v>100</v>
      </c>
      <c r="AB17" s="17">
        <v>100</v>
      </c>
      <c r="AC17" s="17">
        <v>100</v>
      </c>
      <c r="AD17" s="17">
        <v>100</v>
      </c>
      <c r="AE17" s="17">
        <v>100</v>
      </c>
      <c r="AF17" s="17">
        <f t="shared" ref="AF17:AF70" si="1">(I17+K17+M17+O17+Q17+S17+U17+W17+Y17+AA17+AC17+AE17)/12</f>
        <v>100</v>
      </c>
      <c r="AG17" s="3"/>
    </row>
    <row r="18" spans="1:37" ht="39" customHeight="1">
      <c r="A18" s="8"/>
      <c r="B18" s="19" t="s">
        <v>44</v>
      </c>
      <c r="C18" s="21" t="s">
        <v>52</v>
      </c>
      <c r="D18" s="21" t="s">
        <v>53</v>
      </c>
      <c r="E18" s="21" t="s">
        <v>47</v>
      </c>
      <c r="F18" s="19" t="s">
        <v>54</v>
      </c>
      <c r="G18" s="20" t="s">
        <v>28</v>
      </c>
      <c r="H18" s="17">
        <v>4</v>
      </c>
      <c r="I18" s="17">
        <v>100</v>
      </c>
      <c r="J18" s="22" t="s">
        <v>212</v>
      </c>
      <c r="K18" s="23"/>
      <c r="L18" s="17">
        <v>30</v>
      </c>
      <c r="M18" s="17">
        <v>96.67</v>
      </c>
      <c r="N18" s="22" t="s">
        <v>212</v>
      </c>
      <c r="O18" s="23"/>
      <c r="P18" s="17">
        <v>-35</v>
      </c>
      <c r="Q18" s="17">
        <v>94.29</v>
      </c>
      <c r="R18" s="22" t="s">
        <v>212</v>
      </c>
      <c r="S18" s="23"/>
      <c r="T18" s="17">
        <v>-4</v>
      </c>
      <c r="U18" s="17">
        <v>100</v>
      </c>
      <c r="V18" s="22" t="s">
        <v>212</v>
      </c>
      <c r="W18" s="23"/>
      <c r="X18" s="17">
        <v>1</v>
      </c>
      <c r="Y18" s="17">
        <v>100</v>
      </c>
      <c r="Z18" s="22" t="s">
        <v>212</v>
      </c>
      <c r="AA18" s="23"/>
      <c r="AB18" s="17">
        <v>1</v>
      </c>
      <c r="AC18" s="17">
        <v>100</v>
      </c>
      <c r="AD18" s="22" t="s">
        <v>212</v>
      </c>
      <c r="AE18" s="23"/>
      <c r="AF18" s="17">
        <f>(I18+M18+Q18+U18+Y18+AC18)/6</f>
        <v>98.493333333333339</v>
      </c>
      <c r="AG18" s="3"/>
      <c r="AJ18" s="34"/>
      <c r="AK18" s="34"/>
    </row>
    <row r="19" spans="1:37" ht="39" customHeight="1">
      <c r="A19" s="8"/>
      <c r="B19" s="19" t="s">
        <v>44</v>
      </c>
      <c r="C19" s="21" t="s">
        <v>55</v>
      </c>
      <c r="D19" s="21" t="s">
        <v>56</v>
      </c>
      <c r="E19" s="21" t="s">
        <v>47</v>
      </c>
      <c r="F19" s="19" t="s">
        <v>51</v>
      </c>
      <c r="G19" s="20" t="s">
        <v>28</v>
      </c>
      <c r="H19" s="17">
        <v>2500</v>
      </c>
      <c r="I19" s="17">
        <v>100</v>
      </c>
      <c r="J19" s="17">
        <v>-4800</v>
      </c>
      <c r="K19" s="17">
        <v>100.98</v>
      </c>
      <c r="L19" s="17">
        <v>3400</v>
      </c>
      <c r="M19" s="17">
        <v>100</v>
      </c>
      <c r="N19" s="17">
        <v>1400</v>
      </c>
      <c r="O19" s="17">
        <v>97.57</v>
      </c>
      <c r="P19" s="17">
        <v>-4900</v>
      </c>
      <c r="Q19" s="17">
        <v>100.67</v>
      </c>
      <c r="R19" s="17">
        <v>525</v>
      </c>
      <c r="S19" s="17">
        <v>99.62</v>
      </c>
      <c r="T19" s="17">
        <v>-740</v>
      </c>
      <c r="U19" s="17">
        <v>100.54</v>
      </c>
      <c r="V19" s="17">
        <v>-1980</v>
      </c>
      <c r="W19" s="17">
        <v>100</v>
      </c>
      <c r="X19" s="17">
        <v>5410</v>
      </c>
      <c r="Y19" s="17">
        <v>99.91</v>
      </c>
      <c r="Z19" s="17">
        <v>-190</v>
      </c>
      <c r="AA19" s="17">
        <v>100.53</v>
      </c>
      <c r="AB19" s="17">
        <v>2200</v>
      </c>
      <c r="AC19" s="17">
        <v>99.73</v>
      </c>
      <c r="AD19" s="17">
        <v>518</v>
      </c>
      <c r="AE19" s="17">
        <v>100</v>
      </c>
      <c r="AF19" s="17">
        <f t="shared" si="1"/>
        <v>99.962499999999991</v>
      </c>
      <c r="AG19" s="3"/>
    </row>
    <row r="20" spans="1:37" ht="39" customHeight="1">
      <c r="A20" s="8"/>
      <c r="B20" s="19" t="s">
        <v>44</v>
      </c>
      <c r="C20" s="21" t="s">
        <v>57</v>
      </c>
      <c r="D20" s="21" t="s">
        <v>58</v>
      </c>
      <c r="E20" s="21" t="s">
        <v>47</v>
      </c>
      <c r="F20" s="19" t="s">
        <v>59</v>
      </c>
      <c r="G20" s="20" t="s">
        <v>23</v>
      </c>
      <c r="H20" s="17">
        <v>100</v>
      </c>
      <c r="I20" s="17">
        <v>233.33</v>
      </c>
      <c r="J20" s="17">
        <v>100</v>
      </c>
      <c r="K20" s="17">
        <v>450</v>
      </c>
      <c r="L20" s="17">
        <v>100</v>
      </c>
      <c r="M20" s="17">
        <v>146.15</v>
      </c>
      <c r="N20" s="17">
        <v>100</v>
      </c>
      <c r="O20" s="17">
        <v>125</v>
      </c>
      <c r="P20" s="17">
        <v>100</v>
      </c>
      <c r="Q20" s="17">
        <v>181.25</v>
      </c>
      <c r="R20" s="17">
        <v>100</v>
      </c>
      <c r="S20" s="17">
        <v>170.97</v>
      </c>
      <c r="T20" s="17">
        <v>100</v>
      </c>
      <c r="U20" s="17">
        <v>170.97</v>
      </c>
      <c r="V20" s="17">
        <v>100</v>
      </c>
      <c r="W20" s="17">
        <v>145.71</v>
      </c>
      <c r="X20" s="17">
        <v>100</v>
      </c>
      <c r="Y20" s="17">
        <v>160</v>
      </c>
      <c r="Z20" s="17">
        <v>100</v>
      </c>
      <c r="AA20" s="17">
        <v>142.86000000000001</v>
      </c>
      <c r="AB20" s="17">
        <v>100</v>
      </c>
      <c r="AC20" s="17">
        <v>128.57</v>
      </c>
      <c r="AD20" s="17">
        <v>100</v>
      </c>
      <c r="AE20" s="17">
        <v>100</v>
      </c>
      <c r="AF20" s="17">
        <f t="shared" si="1"/>
        <v>179.56750000000002</v>
      </c>
      <c r="AG20" s="3"/>
    </row>
    <row r="21" spans="1:37" ht="39" customHeight="1">
      <c r="A21" s="8"/>
      <c r="B21" s="19" t="s">
        <v>44</v>
      </c>
      <c r="C21" s="16" t="s">
        <v>60</v>
      </c>
      <c r="D21" s="16" t="s">
        <v>61</v>
      </c>
      <c r="E21" s="16" t="s">
        <v>47</v>
      </c>
      <c r="F21" s="14" t="s">
        <v>48</v>
      </c>
      <c r="G21" s="15" t="s">
        <v>28</v>
      </c>
      <c r="H21" s="17">
        <v>230</v>
      </c>
      <c r="I21" s="17">
        <v>102.17</v>
      </c>
      <c r="J21" s="17">
        <v>240</v>
      </c>
      <c r="K21" s="17">
        <v>100</v>
      </c>
      <c r="L21" s="17">
        <v>-325</v>
      </c>
      <c r="M21" s="17">
        <v>100.92</v>
      </c>
      <c r="N21" s="17">
        <v>270</v>
      </c>
      <c r="O21" s="17">
        <v>99.26</v>
      </c>
      <c r="P21" s="17">
        <v>-80</v>
      </c>
      <c r="Q21" s="17">
        <v>98.75</v>
      </c>
      <c r="R21" s="17">
        <v>-75</v>
      </c>
      <c r="S21" s="17">
        <v>102.67</v>
      </c>
      <c r="T21" s="17">
        <v>110</v>
      </c>
      <c r="U21" s="17">
        <v>100</v>
      </c>
      <c r="V21" s="17">
        <v>60</v>
      </c>
      <c r="W21" s="17">
        <v>95</v>
      </c>
      <c r="X21" s="17">
        <v>-11</v>
      </c>
      <c r="Y21" s="17">
        <v>109.09</v>
      </c>
      <c r="Z21" s="17">
        <v>67</v>
      </c>
      <c r="AA21" s="17">
        <v>100</v>
      </c>
      <c r="AB21" s="17">
        <v>-180</v>
      </c>
      <c r="AC21" s="17">
        <v>101.67</v>
      </c>
      <c r="AD21" s="17">
        <v>153</v>
      </c>
      <c r="AE21" s="17">
        <v>100</v>
      </c>
      <c r="AF21" s="17">
        <f t="shared" si="1"/>
        <v>100.79416666666667</v>
      </c>
      <c r="AG21" s="3"/>
    </row>
    <row r="22" spans="1:37" ht="39" customHeight="1">
      <c r="A22" s="8"/>
      <c r="B22" s="19" t="s">
        <v>44</v>
      </c>
      <c r="C22" s="16" t="s">
        <v>62</v>
      </c>
      <c r="D22" s="16" t="s">
        <v>63</v>
      </c>
      <c r="E22" s="16" t="s">
        <v>47</v>
      </c>
      <c r="F22" s="14" t="s">
        <v>48</v>
      </c>
      <c r="G22" s="15" t="s">
        <v>28</v>
      </c>
      <c r="H22" s="17">
        <v>0</v>
      </c>
      <c r="I22" s="17">
        <v>100</v>
      </c>
      <c r="J22" s="17">
        <v>2.5</v>
      </c>
      <c r="K22" s="17">
        <v>100</v>
      </c>
      <c r="L22" s="17">
        <v>0</v>
      </c>
      <c r="M22" s="17">
        <v>100</v>
      </c>
      <c r="N22" s="17">
        <v>0</v>
      </c>
      <c r="O22" s="17">
        <v>100</v>
      </c>
      <c r="P22" s="17">
        <v>0</v>
      </c>
      <c r="Q22" s="17">
        <v>100</v>
      </c>
      <c r="R22" s="17">
        <v>0</v>
      </c>
      <c r="S22" s="17">
        <v>100</v>
      </c>
      <c r="T22" s="17">
        <v>1.5</v>
      </c>
      <c r="U22" s="17">
        <v>100</v>
      </c>
      <c r="V22" s="17">
        <v>0</v>
      </c>
      <c r="W22" s="17">
        <v>100</v>
      </c>
      <c r="X22" s="17">
        <v>1.5</v>
      </c>
      <c r="Y22" s="17">
        <v>100</v>
      </c>
      <c r="Z22" s="17">
        <v>-0.5</v>
      </c>
      <c r="AA22" s="17">
        <v>100</v>
      </c>
      <c r="AB22" s="17">
        <v>0</v>
      </c>
      <c r="AC22" s="17">
        <v>100</v>
      </c>
      <c r="AD22" s="17">
        <v>0</v>
      </c>
      <c r="AE22" s="17">
        <v>100</v>
      </c>
      <c r="AF22" s="17">
        <f t="shared" si="1"/>
        <v>100</v>
      </c>
      <c r="AG22" s="3"/>
    </row>
    <row r="23" spans="1:37" ht="39" customHeight="1">
      <c r="A23" s="8"/>
      <c r="B23" s="19" t="s">
        <v>64</v>
      </c>
      <c r="C23" s="16" t="s">
        <v>65</v>
      </c>
      <c r="D23" s="16" t="s">
        <v>66</v>
      </c>
      <c r="E23" s="16" t="s">
        <v>67</v>
      </c>
      <c r="F23" s="14" t="s">
        <v>17</v>
      </c>
      <c r="G23" s="15" t="s">
        <v>23</v>
      </c>
      <c r="H23" s="25" t="s">
        <v>212</v>
      </c>
      <c r="I23" s="25"/>
      <c r="J23" s="25"/>
      <c r="K23" s="25"/>
      <c r="L23" s="17">
        <v>70</v>
      </c>
      <c r="M23" s="17">
        <v>130.25</v>
      </c>
      <c r="N23" s="25" t="s">
        <v>212</v>
      </c>
      <c r="O23" s="25"/>
      <c r="P23" s="25"/>
      <c r="Q23" s="25"/>
      <c r="R23" s="17">
        <v>70</v>
      </c>
      <c r="S23" s="17">
        <v>140.29</v>
      </c>
      <c r="T23" s="25" t="s">
        <v>212</v>
      </c>
      <c r="U23" s="25"/>
      <c r="V23" s="25"/>
      <c r="W23" s="25"/>
      <c r="X23" s="11">
        <v>70</v>
      </c>
      <c r="Y23" s="11">
        <v>115.07</v>
      </c>
      <c r="Z23" s="25" t="s">
        <v>212</v>
      </c>
      <c r="AA23" s="25"/>
      <c r="AB23" s="25"/>
      <c r="AC23" s="25"/>
      <c r="AD23" s="17">
        <v>70</v>
      </c>
      <c r="AE23" s="17">
        <v>128.38999999999999</v>
      </c>
      <c r="AF23" s="17">
        <f>(M23+S23+Y23+AE23)/4</f>
        <v>128.5</v>
      </c>
      <c r="AG23" s="3"/>
    </row>
    <row r="24" spans="1:37" ht="39" customHeight="1">
      <c r="A24" s="8"/>
      <c r="B24" s="19" t="s">
        <v>64</v>
      </c>
      <c r="C24" s="16" t="s">
        <v>68</v>
      </c>
      <c r="D24" s="16" t="s">
        <v>69</v>
      </c>
      <c r="E24" s="16" t="s">
        <v>67</v>
      </c>
      <c r="F24" s="14" t="s">
        <v>17</v>
      </c>
      <c r="G24" s="15" t="s">
        <v>23</v>
      </c>
      <c r="H24" s="25" t="s">
        <v>212</v>
      </c>
      <c r="I24" s="25"/>
      <c r="J24" s="25"/>
      <c r="K24" s="25"/>
      <c r="L24" s="17">
        <v>100</v>
      </c>
      <c r="M24" s="17">
        <v>100</v>
      </c>
      <c r="N24" s="25" t="s">
        <v>212</v>
      </c>
      <c r="O24" s="25"/>
      <c r="P24" s="25"/>
      <c r="Q24" s="25"/>
      <c r="R24" s="17">
        <v>100</v>
      </c>
      <c r="S24" s="17">
        <v>100</v>
      </c>
      <c r="T24" s="25" t="s">
        <v>212</v>
      </c>
      <c r="U24" s="25"/>
      <c r="V24" s="25"/>
      <c r="W24" s="25"/>
      <c r="X24" s="11">
        <v>100</v>
      </c>
      <c r="Y24" s="11">
        <v>100</v>
      </c>
      <c r="Z24" s="25" t="s">
        <v>212</v>
      </c>
      <c r="AA24" s="25"/>
      <c r="AB24" s="25"/>
      <c r="AC24" s="25"/>
      <c r="AD24" s="17">
        <v>100</v>
      </c>
      <c r="AE24" s="17">
        <v>100</v>
      </c>
      <c r="AF24" s="17">
        <f t="shared" ref="AF24" si="2">(M24+S24+Y24+AE24)/4</f>
        <v>100</v>
      </c>
      <c r="AG24" s="3"/>
    </row>
    <row r="25" spans="1:37" ht="39" customHeight="1">
      <c r="A25" s="8"/>
      <c r="B25" s="19" t="s">
        <v>64</v>
      </c>
      <c r="C25" s="16" t="s">
        <v>70</v>
      </c>
      <c r="D25" s="16" t="s">
        <v>71</v>
      </c>
      <c r="E25" s="16" t="s">
        <v>67</v>
      </c>
      <c r="F25" s="14" t="s">
        <v>13</v>
      </c>
      <c r="G25" s="15" t="s">
        <v>23</v>
      </c>
      <c r="H25" s="22" t="s">
        <v>212</v>
      </c>
      <c r="I25" s="26"/>
      <c r="J25" s="26"/>
      <c r="K25" s="26"/>
      <c r="L25" s="26"/>
      <c r="M25" s="26"/>
      <c r="N25" s="26"/>
      <c r="O25" s="26"/>
      <c r="P25" s="26"/>
      <c r="Q25" s="23"/>
      <c r="R25" s="17">
        <v>100</v>
      </c>
      <c r="S25" s="17">
        <v>100</v>
      </c>
      <c r="T25" s="22" t="s">
        <v>212</v>
      </c>
      <c r="U25" s="26"/>
      <c r="V25" s="26"/>
      <c r="W25" s="26"/>
      <c r="X25" s="26"/>
      <c r="Y25" s="26"/>
      <c r="Z25" s="26"/>
      <c r="AA25" s="26"/>
      <c r="AB25" s="26"/>
      <c r="AC25" s="23"/>
      <c r="AD25" s="17">
        <v>100</v>
      </c>
      <c r="AE25" s="17">
        <v>100</v>
      </c>
      <c r="AF25" s="17">
        <f>(S25+AE25)/2</f>
        <v>100</v>
      </c>
      <c r="AG25" s="3"/>
    </row>
    <row r="26" spans="1:37" ht="39" customHeight="1">
      <c r="A26" s="8"/>
      <c r="B26" s="19" t="s">
        <v>64</v>
      </c>
      <c r="C26" s="16" t="s">
        <v>72</v>
      </c>
      <c r="D26" s="16" t="s">
        <v>73</v>
      </c>
      <c r="E26" s="16" t="s">
        <v>67</v>
      </c>
      <c r="F26" s="14" t="s">
        <v>17</v>
      </c>
      <c r="G26" s="15" t="s">
        <v>23</v>
      </c>
      <c r="H26" s="25" t="s">
        <v>212</v>
      </c>
      <c r="I26" s="25"/>
      <c r="J26" s="25"/>
      <c r="K26" s="25"/>
      <c r="L26" s="10">
        <v>4</v>
      </c>
      <c r="M26" s="11">
        <v>33.65</v>
      </c>
      <c r="N26" s="25" t="s">
        <v>212</v>
      </c>
      <c r="O26" s="25"/>
      <c r="P26" s="25"/>
      <c r="Q26" s="25"/>
      <c r="R26" s="17">
        <v>4</v>
      </c>
      <c r="S26" s="11">
        <v>62.78</v>
      </c>
      <c r="T26" s="25" t="s">
        <v>212</v>
      </c>
      <c r="U26" s="25"/>
      <c r="V26" s="25"/>
      <c r="W26" s="25"/>
      <c r="X26" s="17">
        <v>4</v>
      </c>
      <c r="Y26" s="11">
        <v>72.77</v>
      </c>
      <c r="Z26" s="25" t="s">
        <v>212</v>
      </c>
      <c r="AA26" s="25"/>
      <c r="AB26" s="25"/>
      <c r="AC26" s="25"/>
      <c r="AD26" s="17">
        <v>4</v>
      </c>
      <c r="AE26" s="11">
        <v>36.42</v>
      </c>
      <c r="AF26" s="17">
        <f>(M26+S26+Y26+AE26)/4</f>
        <v>51.405000000000001</v>
      </c>
      <c r="AG26" s="3"/>
    </row>
    <row r="27" spans="1:37" ht="39" customHeight="1">
      <c r="A27" s="8"/>
      <c r="B27" s="19" t="s">
        <v>74</v>
      </c>
      <c r="C27" s="16" t="s">
        <v>76</v>
      </c>
      <c r="D27" s="16" t="s">
        <v>77</v>
      </c>
      <c r="E27" s="16" t="s">
        <v>75</v>
      </c>
      <c r="F27" s="14" t="s">
        <v>51</v>
      </c>
      <c r="G27" s="15" t="s">
        <v>28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7">
        <v>100</v>
      </c>
      <c r="U27" s="17">
        <v>100</v>
      </c>
      <c r="V27" s="17">
        <v>100</v>
      </c>
      <c r="W27" s="17">
        <v>100</v>
      </c>
      <c r="X27" s="17">
        <v>100</v>
      </c>
      <c r="Y27" s="17">
        <v>100</v>
      </c>
      <c r="Z27" s="17">
        <v>100</v>
      </c>
      <c r="AA27" s="17">
        <v>100</v>
      </c>
      <c r="AB27" s="17">
        <v>100</v>
      </c>
      <c r="AC27" s="17">
        <v>100</v>
      </c>
      <c r="AD27" s="17">
        <v>100</v>
      </c>
      <c r="AE27" s="17">
        <v>100</v>
      </c>
      <c r="AF27" s="17">
        <f t="shared" ref="AF27:AF33" si="3">(I27+K27+M27+O27+Q27+S27+U27+W27+Y27+AA27+AC27+AE27)/12</f>
        <v>100</v>
      </c>
      <c r="AG27" s="3"/>
    </row>
    <row r="28" spans="1:37" ht="39" customHeight="1">
      <c r="A28" s="8"/>
      <c r="B28" s="19" t="s">
        <v>74</v>
      </c>
      <c r="C28" s="16" t="s">
        <v>78</v>
      </c>
      <c r="D28" s="16" t="s">
        <v>79</v>
      </c>
      <c r="E28" s="16" t="s">
        <v>75</v>
      </c>
      <c r="F28" s="14" t="s">
        <v>51</v>
      </c>
      <c r="G28" s="15" t="s">
        <v>14</v>
      </c>
      <c r="H28" s="17">
        <v>100</v>
      </c>
      <c r="I28" s="17">
        <v>100</v>
      </c>
      <c r="J28" s="17">
        <v>100</v>
      </c>
      <c r="K28" s="17">
        <v>100</v>
      </c>
      <c r="L28" s="17">
        <v>100</v>
      </c>
      <c r="M28" s="17">
        <v>99.11</v>
      </c>
      <c r="N28" s="17">
        <v>100</v>
      </c>
      <c r="O28" s="17">
        <v>99.12</v>
      </c>
      <c r="P28" s="17">
        <v>100</v>
      </c>
      <c r="Q28" s="17">
        <v>100</v>
      </c>
      <c r="R28" s="17">
        <v>100</v>
      </c>
      <c r="S28" s="17">
        <v>100</v>
      </c>
      <c r="T28" s="17">
        <v>100</v>
      </c>
      <c r="U28" s="17">
        <v>100</v>
      </c>
      <c r="V28" s="17">
        <v>100</v>
      </c>
      <c r="W28" s="17">
        <v>99.15</v>
      </c>
      <c r="X28" s="17">
        <v>100</v>
      </c>
      <c r="Y28" s="17">
        <v>100</v>
      </c>
      <c r="Z28" s="17">
        <v>100</v>
      </c>
      <c r="AA28" s="17">
        <v>99.12</v>
      </c>
      <c r="AB28" s="17">
        <v>100</v>
      </c>
      <c r="AC28" s="17">
        <v>100</v>
      </c>
      <c r="AD28" s="17">
        <v>100</v>
      </c>
      <c r="AE28" s="17">
        <v>99.14</v>
      </c>
      <c r="AF28" s="17">
        <f t="shared" si="3"/>
        <v>99.63666666666667</v>
      </c>
      <c r="AG28" s="3"/>
    </row>
    <row r="29" spans="1:37" ht="39" customHeight="1">
      <c r="A29" s="8"/>
      <c r="B29" s="19" t="s">
        <v>74</v>
      </c>
      <c r="C29" s="21" t="s">
        <v>80</v>
      </c>
      <c r="D29" s="16" t="s">
        <v>81</v>
      </c>
      <c r="E29" s="16" t="s">
        <v>75</v>
      </c>
      <c r="F29" s="14" t="s">
        <v>51</v>
      </c>
      <c r="G29" s="15" t="s">
        <v>23</v>
      </c>
      <c r="H29" s="17">
        <v>100</v>
      </c>
      <c r="I29" s="17">
        <v>99.58</v>
      </c>
      <c r="J29" s="17">
        <v>100</v>
      </c>
      <c r="K29" s="17">
        <v>99.34</v>
      </c>
      <c r="L29" s="17">
        <v>100</v>
      </c>
      <c r="M29" s="17">
        <v>92.52</v>
      </c>
      <c r="N29" s="17">
        <v>100</v>
      </c>
      <c r="O29" s="17">
        <v>92.13</v>
      </c>
      <c r="P29" s="17">
        <v>100</v>
      </c>
      <c r="Q29" s="17">
        <v>90.76</v>
      </c>
      <c r="R29" s="17">
        <v>100</v>
      </c>
      <c r="S29" s="17">
        <v>95.46</v>
      </c>
      <c r="T29" s="17">
        <v>100</v>
      </c>
      <c r="U29" s="17">
        <v>96.85</v>
      </c>
      <c r="V29" s="17">
        <v>100</v>
      </c>
      <c r="W29" s="17">
        <v>98.41</v>
      </c>
      <c r="X29" s="17">
        <v>100</v>
      </c>
      <c r="Y29" s="17">
        <v>95.24</v>
      </c>
      <c r="Z29" s="17">
        <v>100</v>
      </c>
      <c r="AA29" s="17">
        <v>95.24</v>
      </c>
      <c r="AB29" s="17">
        <v>100</v>
      </c>
      <c r="AC29" s="17">
        <v>95.75</v>
      </c>
      <c r="AD29" s="17">
        <v>100</v>
      </c>
      <c r="AE29" s="17">
        <v>97.45</v>
      </c>
      <c r="AF29" s="17">
        <f t="shared" si="3"/>
        <v>95.727500000000006</v>
      </c>
      <c r="AG29" s="3"/>
    </row>
    <row r="30" spans="1:37" ht="39" customHeight="1">
      <c r="A30" s="8"/>
      <c r="B30" s="19" t="s">
        <v>74</v>
      </c>
      <c r="C30" s="16" t="s">
        <v>82</v>
      </c>
      <c r="D30" s="16" t="s">
        <v>83</v>
      </c>
      <c r="E30" s="16" t="s">
        <v>75</v>
      </c>
      <c r="F30" s="14" t="s">
        <v>51</v>
      </c>
      <c r="G30" s="15" t="s">
        <v>23</v>
      </c>
      <c r="H30" s="17">
        <v>100</v>
      </c>
      <c r="I30" s="17">
        <v>72.75</v>
      </c>
      <c r="J30" s="17">
        <v>100</v>
      </c>
      <c r="K30" s="17">
        <v>93.23</v>
      </c>
      <c r="L30" s="17">
        <v>100</v>
      </c>
      <c r="M30" s="17">
        <v>99.84</v>
      </c>
      <c r="N30" s="17">
        <v>100</v>
      </c>
      <c r="O30" s="17">
        <v>96.25</v>
      </c>
      <c r="P30" s="17">
        <v>100</v>
      </c>
      <c r="Q30" s="17">
        <v>93.36</v>
      </c>
      <c r="R30" s="17">
        <v>1010</v>
      </c>
      <c r="S30" s="17">
        <v>94.57</v>
      </c>
      <c r="T30" s="17">
        <v>100</v>
      </c>
      <c r="U30" s="17">
        <v>87.94</v>
      </c>
      <c r="V30" s="17">
        <v>100</v>
      </c>
      <c r="W30" s="17">
        <v>97.84</v>
      </c>
      <c r="X30" s="17">
        <v>100</v>
      </c>
      <c r="Y30" s="17">
        <v>96.97</v>
      </c>
      <c r="Z30" s="17">
        <v>100</v>
      </c>
      <c r="AA30" s="17">
        <v>96.97</v>
      </c>
      <c r="AB30" s="17">
        <v>100</v>
      </c>
      <c r="AC30" s="17">
        <v>94.46</v>
      </c>
      <c r="AD30" s="17">
        <v>100</v>
      </c>
      <c r="AE30" s="17">
        <v>97.73</v>
      </c>
      <c r="AF30" s="17">
        <f t="shared" si="3"/>
        <v>93.492500000000007</v>
      </c>
      <c r="AG30" s="3"/>
    </row>
    <row r="31" spans="1:37" ht="39" customHeight="1">
      <c r="A31" s="8"/>
      <c r="B31" s="19" t="s">
        <v>74</v>
      </c>
      <c r="C31" s="16" t="s">
        <v>84</v>
      </c>
      <c r="D31" s="16" t="s">
        <v>85</v>
      </c>
      <c r="E31" s="16" t="s">
        <v>75</v>
      </c>
      <c r="F31" s="14" t="s">
        <v>51</v>
      </c>
      <c r="G31" s="15" t="s">
        <v>28</v>
      </c>
      <c r="H31" s="17">
        <v>100</v>
      </c>
      <c r="I31" s="17">
        <v>100</v>
      </c>
      <c r="J31" s="17">
        <v>100</v>
      </c>
      <c r="K31" s="17">
        <v>100</v>
      </c>
      <c r="L31" s="17">
        <v>100</v>
      </c>
      <c r="M31" s="17">
        <v>100</v>
      </c>
      <c r="N31" s="17">
        <v>100</v>
      </c>
      <c r="O31" s="17">
        <v>100</v>
      </c>
      <c r="P31" s="17">
        <v>100</v>
      </c>
      <c r="Q31" s="17">
        <v>100</v>
      </c>
      <c r="R31" s="17">
        <v>100</v>
      </c>
      <c r="S31" s="17">
        <v>100</v>
      </c>
      <c r="T31" s="17">
        <v>100</v>
      </c>
      <c r="U31" s="17">
        <v>100</v>
      </c>
      <c r="V31" s="17">
        <v>100</v>
      </c>
      <c r="W31" s="17">
        <v>100</v>
      </c>
      <c r="X31" s="17">
        <v>100</v>
      </c>
      <c r="Y31" s="17">
        <v>100</v>
      </c>
      <c r="Z31" s="17">
        <v>100</v>
      </c>
      <c r="AA31" s="17">
        <v>100</v>
      </c>
      <c r="AB31" s="17">
        <v>100</v>
      </c>
      <c r="AC31" s="17">
        <v>100</v>
      </c>
      <c r="AD31" s="17">
        <v>100</v>
      </c>
      <c r="AE31" s="17">
        <v>100</v>
      </c>
      <c r="AF31" s="17">
        <f t="shared" si="3"/>
        <v>100</v>
      </c>
      <c r="AG31" s="3"/>
    </row>
    <row r="32" spans="1:37" ht="39" customHeight="1">
      <c r="A32" s="8"/>
      <c r="B32" s="19" t="s">
        <v>74</v>
      </c>
      <c r="C32" s="16" t="s">
        <v>86</v>
      </c>
      <c r="D32" s="16" t="s">
        <v>87</v>
      </c>
      <c r="E32" s="16" t="s">
        <v>75</v>
      </c>
      <c r="F32" s="14" t="s">
        <v>51</v>
      </c>
      <c r="G32" s="15" t="s">
        <v>28</v>
      </c>
      <c r="H32" s="17">
        <v>100</v>
      </c>
      <c r="I32" s="17">
        <v>100</v>
      </c>
      <c r="J32" s="17">
        <v>100</v>
      </c>
      <c r="K32" s="17">
        <v>100</v>
      </c>
      <c r="L32" s="17">
        <v>100</v>
      </c>
      <c r="M32" s="17">
        <v>100</v>
      </c>
      <c r="N32" s="17">
        <v>100</v>
      </c>
      <c r="O32" s="17">
        <v>100</v>
      </c>
      <c r="P32" s="17">
        <v>100</v>
      </c>
      <c r="Q32" s="17">
        <v>100</v>
      </c>
      <c r="R32" s="17">
        <v>100</v>
      </c>
      <c r="S32" s="17">
        <v>100</v>
      </c>
      <c r="T32" s="17">
        <v>100</v>
      </c>
      <c r="U32" s="17">
        <v>100</v>
      </c>
      <c r="V32" s="17">
        <v>100</v>
      </c>
      <c r="W32" s="17">
        <v>100</v>
      </c>
      <c r="X32" s="17">
        <v>100</v>
      </c>
      <c r="Y32" s="17">
        <v>100</v>
      </c>
      <c r="Z32" s="17">
        <v>100</v>
      </c>
      <c r="AA32" s="17">
        <v>100</v>
      </c>
      <c r="AB32" s="17">
        <v>100</v>
      </c>
      <c r="AC32" s="17">
        <v>100</v>
      </c>
      <c r="AD32" s="17">
        <v>100</v>
      </c>
      <c r="AE32" s="17">
        <v>100</v>
      </c>
      <c r="AF32" s="17">
        <f t="shared" si="3"/>
        <v>100</v>
      </c>
      <c r="AG32" s="3"/>
    </row>
    <row r="33" spans="1:33" ht="39" customHeight="1">
      <c r="A33" s="8"/>
      <c r="B33" s="19" t="s">
        <v>74</v>
      </c>
      <c r="C33" s="16" t="s">
        <v>88</v>
      </c>
      <c r="D33" s="16" t="s">
        <v>89</v>
      </c>
      <c r="E33" s="16" t="s">
        <v>75</v>
      </c>
      <c r="F33" s="14" t="s">
        <v>48</v>
      </c>
      <c r="G33" s="15" t="s">
        <v>23</v>
      </c>
      <c r="H33" s="17">
        <v>100</v>
      </c>
      <c r="I33" s="17">
        <v>100</v>
      </c>
      <c r="J33" s="17">
        <v>100</v>
      </c>
      <c r="K33" s="17">
        <v>100</v>
      </c>
      <c r="L33" s="17">
        <v>100</v>
      </c>
      <c r="M33" s="17">
        <v>100</v>
      </c>
      <c r="N33" s="17">
        <v>100</v>
      </c>
      <c r="O33" s="17">
        <v>100</v>
      </c>
      <c r="P33" s="17">
        <v>100</v>
      </c>
      <c r="Q33" s="17">
        <v>100</v>
      </c>
      <c r="R33" s="17">
        <v>100</v>
      </c>
      <c r="S33" s="17">
        <v>100</v>
      </c>
      <c r="T33" s="17">
        <v>100</v>
      </c>
      <c r="U33" s="17">
        <v>100</v>
      </c>
      <c r="V33" s="17">
        <v>100</v>
      </c>
      <c r="W33" s="17">
        <v>100</v>
      </c>
      <c r="X33" s="17">
        <v>100</v>
      </c>
      <c r="Y33" s="17">
        <v>100</v>
      </c>
      <c r="Z33" s="17">
        <v>100</v>
      </c>
      <c r="AA33" s="17">
        <v>100</v>
      </c>
      <c r="AB33" s="17">
        <v>100</v>
      </c>
      <c r="AC33" s="17">
        <v>100</v>
      </c>
      <c r="AD33" s="17">
        <v>100</v>
      </c>
      <c r="AE33" s="17">
        <v>100</v>
      </c>
      <c r="AF33" s="17">
        <f t="shared" si="3"/>
        <v>100</v>
      </c>
      <c r="AG33" s="3"/>
    </row>
    <row r="34" spans="1:33" ht="39" customHeight="1">
      <c r="A34" s="8"/>
      <c r="B34" s="19" t="s">
        <v>90</v>
      </c>
      <c r="C34" s="16" t="s">
        <v>91</v>
      </c>
      <c r="D34" s="16" t="s">
        <v>92</v>
      </c>
      <c r="E34" s="16" t="s">
        <v>93</v>
      </c>
      <c r="F34" s="14" t="s">
        <v>54</v>
      </c>
      <c r="G34" s="15" t="s">
        <v>28</v>
      </c>
      <c r="H34" s="22" t="s">
        <v>212</v>
      </c>
      <c r="I34" s="23"/>
      <c r="J34" s="22" t="s">
        <v>212</v>
      </c>
      <c r="K34" s="23"/>
      <c r="L34" s="22" t="s">
        <v>212</v>
      </c>
      <c r="M34" s="23"/>
      <c r="N34" s="17">
        <v>90</v>
      </c>
      <c r="O34" s="17">
        <v>104.94</v>
      </c>
      <c r="P34" s="22" t="s">
        <v>212</v>
      </c>
      <c r="Q34" s="23"/>
      <c r="R34" s="17">
        <v>90</v>
      </c>
      <c r="S34" s="17">
        <v>108.02</v>
      </c>
      <c r="T34" s="22" t="s">
        <v>212</v>
      </c>
      <c r="U34" s="23"/>
      <c r="V34" s="17">
        <v>90</v>
      </c>
      <c r="W34" s="17">
        <v>100</v>
      </c>
      <c r="X34" s="22" t="s">
        <v>212</v>
      </c>
      <c r="Y34" s="23"/>
      <c r="Z34" s="17">
        <v>90</v>
      </c>
      <c r="AA34" s="17">
        <v>105.73</v>
      </c>
      <c r="AB34" s="22" t="s">
        <v>212</v>
      </c>
      <c r="AC34" s="23"/>
      <c r="AD34" s="17">
        <v>90</v>
      </c>
      <c r="AE34" s="17">
        <v>103.36</v>
      </c>
      <c r="AF34" s="17">
        <f>(O34+S34+W34+AA34+AE34)/5</f>
        <v>104.41</v>
      </c>
      <c r="AG34" s="3"/>
    </row>
    <row r="35" spans="1:33" ht="39" customHeight="1">
      <c r="A35" s="8"/>
      <c r="B35" s="19" t="s">
        <v>90</v>
      </c>
      <c r="C35" s="16" t="s">
        <v>94</v>
      </c>
      <c r="D35" s="16" t="s">
        <v>95</v>
      </c>
      <c r="E35" s="16" t="s">
        <v>93</v>
      </c>
      <c r="F35" s="14" t="s">
        <v>17</v>
      </c>
      <c r="G35" s="15" t="s">
        <v>23</v>
      </c>
      <c r="H35" s="25" t="s">
        <v>212</v>
      </c>
      <c r="I35" s="25"/>
      <c r="J35" s="25"/>
      <c r="K35" s="25"/>
      <c r="L35" s="17">
        <v>90</v>
      </c>
      <c r="M35" s="17">
        <v>98.89</v>
      </c>
      <c r="N35" s="25" t="s">
        <v>212</v>
      </c>
      <c r="O35" s="25"/>
      <c r="P35" s="25"/>
      <c r="Q35" s="25"/>
      <c r="R35" s="17">
        <v>90</v>
      </c>
      <c r="S35" s="17">
        <v>98.89</v>
      </c>
      <c r="T35" s="25" t="s">
        <v>212</v>
      </c>
      <c r="U35" s="25"/>
      <c r="V35" s="25"/>
      <c r="W35" s="25"/>
      <c r="X35" s="17">
        <v>90</v>
      </c>
      <c r="Y35" s="17">
        <v>88.56</v>
      </c>
      <c r="Z35" s="25" t="s">
        <v>212</v>
      </c>
      <c r="AA35" s="25"/>
      <c r="AB35" s="25"/>
      <c r="AC35" s="25"/>
      <c r="AD35" s="17">
        <v>90</v>
      </c>
      <c r="AE35" s="17">
        <v>94.85</v>
      </c>
      <c r="AF35" s="17">
        <f>(M35+S35+Y35+AE35)/4</f>
        <v>95.297500000000014</v>
      </c>
      <c r="AG35" s="3"/>
    </row>
    <row r="36" spans="1:33" ht="39" customHeight="1">
      <c r="A36" s="8"/>
      <c r="B36" s="19" t="s">
        <v>90</v>
      </c>
      <c r="C36" s="16" t="s">
        <v>96</v>
      </c>
      <c r="D36" s="16" t="s">
        <v>97</v>
      </c>
      <c r="E36" s="16" t="s">
        <v>93</v>
      </c>
      <c r="F36" s="14" t="s">
        <v>48</v>
      </c>
      <c r="G36" s="15" t="s">
        <v>23</v>
      </c>
      <c r="H36" s="22" t="s">
        <v>212</v>
      </c>
      <c r="I36" s="26"/>
      <c r="J36" s="26"/>
      <c r="K36" s="26"/>
      <c r="L36" s="17">
        <v>90</v>
      </c>
      <c r="M36" s="17">
        <v>111.11</v>
      </c>
      <c r="N36" s="17">
        <v>90</v>
      </c>
      <c r="O36" s="17">
        <v>111.11</v>
      </c>
      <c r="P36" s="17">
        <v>90</v>
      </c>
      <c r="Q36" s="17">
        <v>109.05</v>
      </c>
      <c r="R36" s="17">
        <v>90</v>
      </c>
      <c r="S36" s="17">
        <v>111.11</v>
      </c>
      <c r="T36" s="17">
        <v>90</v>
      </c>
      <c r="U36" s="17">
        <v>115.74</v>
      </c>
      <c r="V36" s="17">
        <v>90</v>
      </c>
      <c r="W36" s="17">
        <v>114.94</v>
      </c>
      <c r="X36" s="17">
        <v>90</v>
      </c>
      <c r="Y36" s="17">
        <v>107.53</v>
      </c>
      <c r="Z36" s="17">
        <v>90</v>
      </c>
      <c r="AA36" s="17">
        <v>107.53</v>
      </c>
      <c r="AB36" s="17">
        <v>90</v>
      </c>
      <c r="AC36" s="17">
        <v>103.36</v>
      </c>
      <c r="AD36" s="17">
        <v>90</v>
      </c>
      <c r="AE36" s="17">
        <v>103.36</v>
      </c>
      <c r="AF36" s="17">
        <f>(M36+O36+Q36+S36+U36+W36+Y36+AA36+AC36+AE36)/10</f>
        <v>109.48399999999999</v>
      </c>
      <c r="AG36" s="3"/>
    </row>
    <row r="37" spans="1:33" ht="39" customHeight="1">
      <c r="A37" s="8"/>
      <c r="B37" s="19" t="s">
        <v>90</v>
      </c>
      <c r="C37" s="16" t="s">
        <v>98</v>
      </c>
      <c r="D37" s="16" t="s">
        <v>99</v>
      </c>
      <c r="E37" s="16" t="s">
        <v>93</v>
      </c>
      <c r="F37" s="14" t="s">
        <v>48</v>
      </c>
      <c r="G37" s="15" t="s">
        <v>23</v>
      </c>
      <c r="H37" s="22" t="s">
        <v>212</v>
      </c>
      <c r="I37" s="26"/>
      <c r="J37" s="26"/>
      <c r="K37" s="23"/>
      <c r="L37" s="17">
        <v>94</v>
      </c>
      <c r="M37" s="17">
        <v>101.24</v>
      </c>
      <c r="N37" s="17">
        <v>94</v>
      </c>
      <c r="O37" s="17">
        <v>101.24</v>
      </c>
      <c r="P37" s="17">
        <v>94</v>
      </c>
      <c r="Q37" s="17">
        <v>103.43</v>
      </c>
      <c r="R37" s="17">
        <v>94</v>
      </c>
      <c r="S37" s="17">
        <v>106.38</v>
      </c>
      <c r="T37" s="17">
        <v>94</v>
      </c>
      <c r="U37" s="17">
        <v>97.87</v>
      </c>
      <c r="V37" s="17">
        <v>94</v>
      </c>
      <c r="W37" s="17">
        <v>99.29</v>
      </c>
      <c r="X37" s="17">
        <v>94</v>
      </c>
      <c r="Y37" s="17">
        <v>101.24</v>
      </c>
      <c r="Z37" s="17">
        <v>94</v>
      </c>
      <c r="AA37" s="17">
        <v>96.77</v>
      </c>
      <c r="AB37" s="17">
        <v>94</v>
      </c>
      <c r="AC37" s="17">
        <v>93.02</v>
      </c>
      <c r="AD37" s="17">
        <v>94</v>
      </c>
      <c r="AE37" s="17">
        <v>103.91</v>
      </c>
      <c r="AF37" s="17">
        <f>(M37+O37+Q37+S37+U37+W37+Y37+AA37+AC37+AE37)/10</f>
        <v>100.43899999999999</v>
      </c>
      <c r="AG37" s="3"/>
    </row>
    <row r="38" spans="1:33" ht="39" customHeight="1">
      <c r="A38" s="8"/>
      <c r="B38" s="19" t="s">
        <v>100</v>
      </c>
      <c r="C38" s="16" t="s">
        <v>101</v>
      </c>
      <c r="D38" s="16" t="s">
        <v>102</v>
      </c>
      <c r="E38" s="16" t="s">
        <v>103</v>
      </c>
      <c r="F38" s="14" t="s">
        <v>48</v>
      </c>
      <c r="G38" s="15" t="s">
        <v>23</v>
      </c>
      <c r="H38" s="17">
        <v>90</v>
      </c>
      <c r="I38" s="17">
        <v>111.11</v>
      </c>
      <c r="J38" s="17">
        <v>90</v>
      </c>
      <c r="K38" s="17">
        <v>111.11</v>
      </c>
      <c r="L38" s="17">
        <v>90</v>
      </c>
      <c r="M38" s="17">
        <v>111.11</v>
      </c>
      <c r="N38" s="17">
        <v>90</v>
      </c>
      <c r="O38" s="17">
        <v>111.11</v>
      </c>
      <c r="P38" s="17">
        <v>90</v>
      </c>
      <c r="Q38" s="17">
        <v>111.11</v>
      </c>
      <c r="R38" s="17">
        <v>90</v>
      </c>
      <c r="S38" s="17">
        <v>111.11</v>
      </c>
      <c r="T38" s="17">
        <v>90</v>
      </c>
      <c r="U38" s="17">
        <v>111.11</v>
      </c>
      <c r="V38" s="17">
        <v>90</v>
      </c>
      <c r="W38" s="17">
        <v>111.11</v>
      </c>
      <c r="X38" s="17">
        <v>90</v>
      </c>
      <c r="Y38" s="17">
        <v>111.11</v>
      </c>
      <c r="Z38" s="17">
        <v>90</v>
      </c>
      <c r="AA38" s="17">
        <v>55.56</v>
      </c>
      <c r="AB38" s="17">
        <v>90</v>
      </c>
      <c r="AC38" s="17">
        <v>111.11</v>
      </c>
      <c r="AD38" s="17">
        <v>90</v>
      </c>
      <c r="AE38" s="17">
        <v>111.11</v>
      </c>
      <c r="AF38" s="17">
        <f>(I38+K38+M38+O38+Q38+S38+U38+W38+Y38+AA38+AC38+AE38)/12</f>
        <v>106.48083333333331</v>
      </c>
      <c r="AG38" s="3"/>
    </row>
    <row r="39" spans="1:33" ht="39" customHeight="1">
      <c r="A39" s="8"/>
      <c r="B39" s="19" t="s">
        <v>100</v>
      </c>
      <c r="C39" s="16" t="s">
        <v>104</v>
      </c>
      <c r="D39" s="16" t="s">
        <v>105</v>
      </c>
      <c r="E39" s="16" t="s">
        <v>103</v>
      </c>
      <c r="F39" s="14" t="s">
        <v>48</v>
      </c>
      <c r="G39" s="15" t="s">
        <v>23</v>
      </c>
      <c r="H39" s="17">
        <v>90</v>
      </c>
      <c r="I39" s="17">
        <v>111.11</v>
      </c>
      <c r="J39" s="17">
        <v>90</v>
      </c>
      <c r="K39" s="17">
        <v>111.11</v>
      </c>
      <c r="L39" s="17">
        <v>90</v>
      </c>
      <c r="M39" s="17">
        <v>111.11</v>
      </c>
      <c r="N39" s="17">
        <v>90</v>
      </c>
      <c r="O39" s="17">
        <v>111.11</v>
      </c>
      <c r="P39" s="17">
        <v>90</v>
      </c>
      <c r="Q39" s="17">
        <v>111.11</v>
      </c>
      <c r="R39" s="17">
        <v>90</v>
      </c>
      <c r="S39" s="17">
        <v>111.11</v>
      </c>
      <c r="T39" s="17">
        <v>90</v>
      </c>
      <c r="U39" s="17">
        <v>111.11</v>
      </c>
      <c r="V39" s="17">
        <v>90</v>
      </c>
      <c r="W39" s="17">
        <v>111.11</v>
      </c>
      <c r="X39" s="17">
        <v>90</v>
      </c>
      <c r="Y39" s="17">
        <v>111.11</v>
      </c>
      <c r="Z39" s="17">
        <v>90</v>
      </c>
      <c r="AA39" s="17">
        <v>111.11</v>
      </c>
      <c r="AB39" s="17">
        <v>90</v>
      </c>
      <c r="AC39" s="17">
        <v>111.11</v>
      </c>
      <c r="AD39" s="17">
        <v>90</v>
      </c>
      <c r="AE39" s="17">
        <v>111.11</v>
      </c>
      <c r="AF39" s="17">
        <f>(I39+K39+M39+O39+Q39+S39+U39+W39+Y39+AA39+AC39+AE39)/12</f>
        <v>111.10999999999997</v>
      </c>
      <c r="AG39" s="3"/>
    </row>
    <row r="40" spans="1:33" ht="39" customHeight="1">
      <c r="A40" s="8"/>
      <c r="B40" s="19" t="s">
        <v>100</v>
      </c>
      <c r="C40" s="16" t="s">
        <v>106</v>
      </c>
      <c r="D40" s="16" t="s">
        <v>107</v>
      </c>
      <c r="E40" s="16" t="s">
        <v>103</v>
      </c>
      <c r="F40" s="14" t="s">
        <v>48</v>
      </c>
      <c r="G40" s="15" t="s">
        <v>23</v>
      </c>
      <c r="H40" s="17">
        <v>95</v>
      </c>
      <c r="I40" s="17">
        <v>105.15</v>
      </c>
      <c r="J40" s="17">
        <v>95</v>
      </c>
      <c r="K40" s="17">
        <v>103.98</v>
      </c>
      <c r="L40" s="17">
        <v>95</v>
      </c>
      <c r="M40" s="17">
        <v>103.59</v>
      </c>
      <c r="N40" s="17">
        <v>95</v>
      </c>
      <c r="O40" s="17">
        <v>103.91</v>
      </c>
      <c r="P40" s="17">
        <v>95</v>
      </c>
      <c r="Q40" s="17">
        <v>105.26</v>
      </c>
      <c r="R40" s="17">
        <v>95</v>
      </c>
      <c r="S40" s="17">
        <v>103.99</v>
      </c>
      <c r="T40" s="17">
        <v>95</v>
      </c>
      <c r="U40" s="17">
        <v>104.29</v>
      </c>
      <c r="V40" s="17">
        <v>95</v>
      </c>
      <c r="W40" s="17">
        <v>104.53</v>
      </c>
      <c r="X40" s="17">
        <v>95</v>
      </c>
      <c r="Y40" s="17">
        <v>104.87</v>
      </c>
      <c r="Z40" s="17">
        <v>95</v>
      </c>
      <c r="AA40" s="17">
        <v>99.49</v>
      </c>
      <c r="AB40" s="17">
        <v>95</v>
      </c>
      <c r="AC40" s="17">
        <v>104.83</v>
      </c>
      <c r="AD40" s="17">
        <v>95</v>
      </c>
      <c r="AE40" s="17">
        <v>105.25</v>
      </c>
      <c r="AF40" s="17">
        <f>(I40+K40+M40+O40+Q40+S40+U40+W40+Y40+AA40+AC40+AE40)/12</f>
        <v>104.09499999999998</v>
      </c>
      <c r="AG40" s="3"/>
    </row>
    <row r="41" spans="1:33" ht="39" customHeight="1">
      <c r="A41" s="8"/>
      <c r="B41" s="19" t="s">
        <v>100</v>
      </c>
      <c r="C41" s="16" t="s">
        <v>108</v>
      </c>
      <c r="D41" s="16" t="s">
        <v>109</v>
      </c>
      <c r="E41" s="16" t="s">
        <v>103</v>
      </c>
      <c r="F41" s="14" t="s">
        <v>54</v>
      </c>
      <c r="G41" s="15" t="s">
        <v>23</v>
      </c>
      <c r="H41" s="22" t="s">
        <v>212</v>
      </c>
      <c r="I41" s="23"/>
      <c r="J41" s="17">
        <v>100</v>
      </c>
      <c r="K41" s="17">
        <v>100</v>
      </c>
      <c r="L41" s="22" t="s">
        <v>212</v>
      </c>
      <c r="M41" s="23"/>
      <c r="N41" s="17">
        <v>100</v>
      </c>
      <c r="O41" s="17">
        <v>100</v>
      </c>
      <c r="P41" s="22" t="s">
        <v>212</v>
      </c>
      <c r="Q41" s="23"/>
      <c r="R41" s="17">
        <v>100</v>
      </c>
      <c r="S41" s="17">
        <v>100</v>
      </c>
      <c r="T41" s="22" t="s">
        <v>212</v>
      </c>
      <c r="U41" s="23"/>
      <c r="V41" s="17">
        <v>100</v>
      </c>
      <c r="W41" s="17">
        <v>100</v>
      </c>
      <c r="X41" s="22" t="s">
        <v>212</v>
      </c>
      <c r="Y41" s="23"/>
      <c r="Z41" s="17">
        <v>100</v>
      </c>
      <c r="AA41" s="17">
        <v>100</v>
      </c>
      <c r="AB41" s="22" t="s">
        <v>212</v>
      </c>
      <c r="AC41" s="23"/>
      <c r="AD41" s="17">
        <v>100</v>
      </c>
      <c r="AE41" s="17">
        <v>100</v>
      </c>
      <c r="AF41" s="17">
        <f>(K41+O41+S41+W41+AA41+AE41)/6</f>
        <v>100</v>
      </c>
      <c r="AG41" s="3"/>
    </row>
    <row r="42" spans="1:33" ht="39" customHeight="1">
      <c r="A42" s="8"/>
      <c r="B42" s="19" t="s">
        <v>110</v>
      </c>
      <c r="C42" s="16" t="s">
        <v>111</v>
      </c>
      <c r="D42" s="16" t="s">
        <v>112</v>
      </c>
      <c r="E42" s="16" t="s">
        <v>113</v>
      </c>
      <c r="F42" s="14" t="s">
        <v>13</v>
      </c>
      <c r="G42" s="15" t="s">
        <v>23</v>
      </c>
      <c r="H42" s="22" t="s">
        <v>212</v>
      </c>
      <c r="I42" s="26"/>
      <c r="J42" s="26"/>
      <c r="K42" s="26"/>
      <c r="L42" s="26"/>
      <c r="M42" s="26"/>
      <c r="N42" s="26"/>
      <c r="O42" s="26"/>
      <c r="P42" s="26"/>
      <c r="Q42" s="23"/>
      <c r="R42" s="17">
        <v>100</v>
      </c>
      <c r="S42" s="17">
        <v>100</v>
      </c>
      <c r="T42" s="22" t="s">
        <v>212</v>
      </c>
      <c r="U42" s="26"/>
      <c r="V42" s="26"/>
      <c r="W42" s="26"/>
      <c r="X42" s="26"/>
      <c r="Y42" s="26"/>
      <c r="Z42" s="26"/>
      <c r="AA42" s="26"/>
      <c r="AB42" s="26"/>
      <c r="AC42" s="23"/>
      <c r="AD42" s="17">
        <v>100</v>
      </c>
      <c r="AE42" s="17">
        <v>100</v>
      </c>
      <c r="AF42" s="17">
        <f>(S42+AE42)/2</f>
        <v>100</v>
      </c>
      <c r="AG42" s="3"/>
    </row>
    <row r="43" spans="1:33" ht="39" customHeight="1">
      <c r="A43" s="8"/>
      <c r="B43" s="19" t="s">
        <v>110</v>
      </c>
      <c r="C43" s="16" t="s">
        <v>114</v>
      </c>
      <c r="D43" s="16" t="s">
        <v>115</v>
      </c>
      <c r="E43" s="16" t="s">
        <v>116</v>
      </c>
      <c r="F43" s="14" t="s">
        <v>54</v>
      </c>
      <c r="G43" s="15" t="s">
        <v>23</v>
      </c>
      <c r="H43" s="22" t="s">
        <v>212</v>
      </c>
      <c r="I43" s="23"/>
      <c r="J43" s="17">
        <v>100</v>
      </c>
      <c r="K43" s="17">
        <v>100</v>
      </c>
      <c r="L43" s="22" t="s">
        <v>212</v>
      </c>
      <c r="M43" s="23"/>
      <c r="N43" s="17">
        <v>100</v>
      </c>
      <c r="O43" s="17">
        <v>100</v>
      </c>
      <c r="P43" s="22" t="s">
        <v>212</v>
      </c>
      <c r="Q43" s="23"/>
      <c r="R43" s="17">
        <v>100</v>
      </c>
      <c r="S43" s="17">
        <v>100</v>
      </c>
      <c r="T43" s="22" t="s">
        <v>212</v>
      </c>
      <c r="U43" s="23"/>
      <c r="V43" s="17">
        <v>100</v>
      </c>
      <c r="W43" s="17">
        <v>100</v>
      </c>
      <c r="X43" s="22" t="s">
        <v>212</v>
      </c>
      <c r="Y43" s="23"/>
      <c r="Z43" s="17">
        <v>100</v>
      </c>
      <c r="AA43" s="17">
        <v>100</v>
      </c>
      <c r="AB43" s="22" t="s">
        <v>212</v>
      </c>
      <c r="AC43" s="23"/>
      <c r="AD43" s="17">
        <v>100</v>
      </c>
      <c r="AE43" s="17">
        <v>100</v>
      </c>
      <c r="AF43" s="17">
        <f>(K43+O43+S43+W43+AA43+AE43)/6</f>
        <v>100</v>
      </c>
      <c r="AG43" s="3"/>
    </row>
    <row r="44" spans="1:33" ht="39" customHeight="1">
      <c r="A44" s="8"/>
      <c r="B44" s="19" t="s">
        <v>110</v>
      </c>
      <c r="C44" s="16" t="s">
        <v>117</v>
      </c>
      <c r="D44" s="16" t="s">
        <v>118</v>
      </c>
      <c r="E44" s="16" t="s">
        <v>113</v>
      </c>
      <c r="F44" s="14" t="s">
        <v>17</v>
      </c>
      <c r="G44" s="15" t="s">
        <v>23</v>
      </c>
      <c r="H44" s="25" t="s">
        <v>212</v>
      </c>
      <c r="I44" s="25"/>
      <c r="J44" s="25"/>
      <c r="K44" s="25"/>
      <c r="L44" s="17">
        <v>60</v>
      </c>
      <c r="M44" s="17">
        <v>7.01</v>
      </c>
      <c r="N44" s="25" t="s">
        <v>212</v>
      </c>
      <c r="O44" s="25"/>
      <c r="P44" s="25"/>
      <c r="Q44" s="25"/>
      <c r="R44" s="17">
        <v>60</v>
      </c>
      <c r="S44" s="17">
        <v>166.67</v>
      </c>
      <c r="T44" s="25" t="s">
        <v>212</v>
      </c>
      <c r="U44" s="25"/>
      <c r="V44" s="25"/>
      <c r="W44" s="25"/>
      <c r="X44" s="17">
        <v>60</v>
      </c>
      <c r="Y44" s="17">
        <v>86.39</v>
      </c>
      <c r="Z44" s="25" t="s">
        <v>212</v>
      </c>
      <c r="AA44" s="25"/>
      <c r="AB44" s="25"/>
      <c r="AC44" s="25"/>
      <c r="AD44" s="17">
        <v>60</v>
      </c>
      <c r="AE44" s="17">
        <v>99.53</v>
      </c>
      <c r="AF44" s="17">
        <f>(M44+S44+Y44+AE44)/4</f>
        <v>89.9</v>
      </c>
      <c r="AG44" s="3"/>
    </row>
    <row r="45" spans="1:33" ht="39" customHeight="1">
      <c r="A45" s="8"/>
      <c r="B45" s="19" t="s">
        <v>110</v>
      </c>
      <c r="C45" s="16" t="s">
        <v>119</v>
      </c>
      <c r="D45" s="16" t="s">
        <v>120</v>
      </c>
      <c r="E45" s="16" t="s">
        <v>113</v>
      </c>
      <c r="F45" s="14" t="s">
        <v>54</v>
      </c>
      <c r="G45" s="15" t="s">
        <v>23</v>
      </c>
      <c r="H45" s="22" t="s">
        <v>212</v>
      </c>
      <c r="I45" s="23"/>
      <c r="J45" s="17">
        <v>100</v>
      </c>
      <c r="K45" s="17">
        <v>100</v>
      </c>
      <c r="L45" s="22" t="s">
        <v>212</v>
      </c>
      <c r="M45" s="23"/>
      <c r="N45" s="17">
        <v>100</v>
      </c>
      <c r="O45" s="17">
        <v>100</v>
      </c>
      <c r="P45" s="22" t="s">
        <v>212</v>
      </c>
      <c r="Q45" s="23"/>
      <c r="R45" s="17">
        <v>100</v>
      </c>
      <c r="S45" s="17">
        <v>100</v>
      </c>
      <c r="T45" s="22" t="s">
        <v>212</v>
      </c>
      <c r="U45" s="23"/>
      <c r="V45" s="17">
        <v>100</v>
      </c>
      <c r="W45" s="17">
        <v>100</v>
      </c>
      <c r="X45" s="22" t="s">
        <v>212</v>
      </c>
      <c r="Y45" s="23"/>
      <c r="Z45" s="17">
        <v>100</v>
      </c>
      <c r="AA45" s="17">
        <v>100</v>
      </c>
      <c r="AB45" s="22" t="s">
        <v>212</v>
      </c>
      <c r="AC45" s="23"/>
      <c r="AD45" s="17">
        <v>100</v>
      </c>
      <c r="AE45" s="17">
        <v>100</v>
      </c>
      <c r="AF45" s="17">
        <f>(K45+O45+S45+W45+AA45+AE45)/6</f>
        <v>100</v>
      </c>
      <c r="AG45" s="3"/>
    </row>
    <row r="46" spans="1:33" ht="39" customHeight="1">
      <c r="A46" s="8"/>
      <c r="B46" s="19" t="s">
        <v>110</v>
      </c>
      <c r="C46" s="16" t="s">
        <v>121</v>
      </c>
      <c r="D46" s="16" t="s">
        <v>122</v>
      </c>
      <c r="E46" s="16" t="s">
        <v>123</v>
      </c>
      <c r="F46" s="14" t="s">
        <v>17</v>
      </c>
      <c r="G46" s="15" t="s">
        <v>23</v>
      </c>
      <c r="H46" s="17">
        <v>100</v>
      </c>
      <c r="I46" s="17">
        <v>100</v>
      </c>
      <c r="J46" s="22" t="s">
        <v>212</v>
      </c>
      <c r="K46" s="26"/>
      <c r="L46" s="26"/>
      <c r="M46" s="23"/>
      <c r="N46" s="17">
        <v>100</v>
      </c>
      <c r="O46" s="17">
        <v>100</v>
      </c>
      <c r="P46" s="22" t="s">
        <v>212</v>
      </c>
      <c r="Q46" s="26"/>
      <c r="R46" s="26"/>
      <c r="S46" s="23"/>
      <c r="T46" s="17">
        <v>100</v>
      </c>
      <c r="U46" s="17">
        <v>100</v>
      </c>
      <c r="V46" s="22" t="s">
        <v>212</v>
      </c>
      <c r="W46" s="26"/>
      <c r="X46" s="26"/>
      <c r="Y46" s="23"/>
      <c r="Z46" s="17">
        <v>100</v>
      </c>
      <c r="AA46" s="17">
        <v>100</v>
      </c>
      <c r="AB46" s="22" t="s">
        <v>212</v>
      </c>
      <c r="AC46" s="26"/>
      <c r="AD46" s="26"/>
      <c r="AE46" s="23"/>
      <c r="AF46" s="17">
        <f>(I46+O46+U46+AA46)/4</f>
        <v>100</v>
      </c>
      <c r="AG46" s="3"/>
    </row>
    <row r="47" spans="1:33" ht="39" customHeight="1">
      <c r="A47" s="8"/>
      <c r="B47" s="19" t="s">
        <v>110</v>
      </c>
      <c r="C47" s="16" t="s">
        <v>124</v>
      </c>
      <c r="D47" s="16" t="s">
        <v>125</v>
      </c>
      <c r="E47" s="16" t="s">
        <v>123</v>
      </c>
      <c r="F47" s="14" t="s">
        <v>54</v>
      </c>
      <c r="G47" s="15" t="s">
        <v>28</v>
      </c>
      <c r="H47" s="17">
        <v>100</v>
      </c>
      <c r="I47" s="17">
        <v>100</v>
      </c>
      <c r="J47" s="22" t="s">
        <v>212</v>
      </c>
      <c r="K47" s="23"/>
      <c r="L47" s="17">
        <v>100</v>
      </c>
      <c r="M47" s="17">
        <v>100</v>
      </c>
      <c r="N47" s="22" t="s">
        <v>212</v>
      </c>
      <c r="O47" s="23"/>
      <c r="P47" s="17">
        <v>100</v>
      </c>
      <c r="Q47" s="17">
        <v>100</v>
      </c>
      <c r="R47" s="22" t="s">
        <v>212</v>
      </c>
      <c r="S47" s="23"/>
      <c r="T47" s="17">
        <v>100</v>
      </c>
      <c r="U47" s="17">
        <v>100</v>
      </c>
      <c r="V47" s="22" t="s">
        <v>212</v>
      </c>
      <c r="W47" s="23"/>
      <c r="X47" s="17">
        <v>100</v>
      </c>
      <c r="Y47" s="17">
        <v>98.21</v>
      </c>
      <c r="Z47" s="22" t="s">
        <v>212</v>
      </c>
      <c r="AA47" s="23"/>
      <c r="AB47" s="17">
        <v>100</v>
      </c>
      <c r="AC47" s="17">
        <v>100</v>
      </c>
      <c r="AD47" s="22" t="s">
        <v>212</v>
      </c>
      <c r="AE47" s="23"/>
      <c r="AF47" s="17">
        <f>(I47+M47+Q47+U47+Y47+AC47)/6</f>
        <v>99.701666666666668</v>
      </c>
      <c r="AG47" s="3"/>
    </row>
    <row r="48" spans="1:33" ht="39" customHeight="1">
      <c r="A48" s="8"/>
      <c r="B48" s="19" t="s">
        <v>110</v>
      </c>
      <c r="C48" s="16" t="s">
        <v>126</v>
      </c>
      <c r="D48" s="16" t="s">
        <v>127</v>
      </c>
      <c r="E48" s="16" t="s">
        <v>128</v>
      </c>
      <c r="F48" s="14" t="s">
        <v>17</v>
      </c>
      <c r="G48" s="15" t="s">
        <v>23</v>
      </c>
      <c r="H48" s="25" t="s">
        <v>212</v>
      </c>
      <c r="I48" s="25"/>
      <c r="J48" s="25"/>
      <c r="K48" s="25"/>
      <c r="L48" s="17">
        <v>100</v>
      </c>
      <c r="M48" s="17">
        <v>100</v>
      </c>
      <c r="N48" s="25" t="s">
        <v>212</v>
      </c>
      <c r="O48" s="25"/>
      <c r="P48" s="25"/>
      <c r="Q48" s="25"/>
      <c r="R48" s="17">
        <v>100</v>
      </c>
      <c r="S48" s="17">
        <v>100</v>
      </c>
      <c r="T48" s="25" t="s">
        <v>212</v>
      </c>
      <c r="U48" s="25"/>
      <c r="V48" s="25"/>
      <c r="W48" s="25"/>
      <c r="X48" s="17">
        <v>100</v>
      </c>
      <c r="Y48" s="17">
        <v>100</v>
      </c>
      <c r="Z48" s="25" t="s">
        <v>212</v>
      </c>
      <c r="AA48" s="25"/>
      <c r="AB48" s="25"/>
      <c r="AC48" s="25"/>
      <c r="AD48" s="17">
        <v>100</v>
      </c>
      <c r="AE48" s="17">
        <v>100</v>
      </c>
      <c r="AF48" s="17">
        <f>(M48+S48+Y48+AE48)/4</f>
        <v>100</v>
      </c>
      <c r="AG48" s="3"/>
    </row>
    <row r="49" spans="1:33" ht="39" customHeight="1">
      <c r="A49" s="8"/>
      <c r="B49" s="19" t="s">
        <v>129</v>
      </c>
      <c r="C49" s="16" t="s">
        <v>130</v>
      </c>
      <c r="D49" s="16" t="s">
        <v>131</v>
      </c>
      <c r="E49" s="16" t="s">
        <v>132</v>
      </c>
      <c r="F49" s="14" t="s">
        <v>17</v>
      </c>
      <c r="G49" s="15" t="s">
        <v>23</v>
      </c>
      <c r="H49" s="25" t="s">
        <v>212</v>
      </c>
      <c r="I49" s="25"/>
      <c r="J49" s="25"/>
      <c r="K49" s="25"/>
      <c r="L49" s="17">
        <v>90</v>
      </c>
      <c r="M49" s="17">
        <v>111.11</v>
      </c>
      <c r="N49" s="25" t="s">
        <v>212</v>
      </c>
      <c r="O49" s="25"/>
      <c r="P49" s="25"/>
      <c r="Q49" s="25"/>
      <c r="R49" s="17">
        <v>90</v>
      </c>
      <c r="S49" s="17">
        <v>111.11</v>
      </c>
      <c r="T49" s="25" t="s">
        <v>212</v>
      </c>
      <c r="U49" s="25"/>
      <c r="V49" s="25"/>
      <c r="W49" s="25"/>
      <c r="X49" s="17">
        <v>90</v>
      </c>
      <c r="Y49" s="17">
        <v>111.11</v>
      </c>
      <c r="Z49" s="25" t="s">
        <v>212</v>
      </c>
      <c r="AA49" s="25"/>
      <c r="AB49" s="25"/>
      <c r="AC49" s="25"/>
      <c r="AD49" s="17">
        <v>90</v>
      </c>
      <c r="AE49" s="17">
        <v>111.11</v>
      </c>
      <c r="AF49" s="17">
        <f t="shared" ref="AF49:AF50" si="4">(M49+S49+Y49+AE49)/4</f>
        <v>111.11</v>
      </c>
      <c r="AG49" s="3"/>
    </row>
    <row r="50" spans="1:33" ht="39" customHeight="1">
      <c r="A50" s="8"/>
      <c r="B50" s="19" t="s">
        <v>129</v>
      </c>
      <c r="C50" s="16" t="s">
        <v>133</v>
      </c>
      <c r="D50" s="16" t="s">
        <v>134</v>
      </c>
      <c r="E50" s="16" t="s">
        <v>132</v>
      </c>
      <c r="F50" s="14" t="s">
        <v>17</v>
      </c>
      <c r="G50" s="15" t="s">
        <v>28</v>
      </c>
      <c r="H50" s="25" t="s">
        <v>212</v>
      </c>
      <c r="I50" s="25"/>
      <c r="J50" s="25"/>
      <c r="K50" s="25"/>
      <c r="L50" s="17">
        <v>90</v>
      </c>
      <c r="M50" s="17">
        <v>111.11</v>
      </c>
      <c r="N50" s="25" t="s">
        <v>212</v>
      </c>
      <c r="O50" s="25"/>
      <c r="P50" s="25"/>
      <c r="Q50" s="25"/>
      <c r="R50" s="17">
        <v>90</v>
      </c>
      <c r="S50" s="17">
        <v>111.11</v>
      </c>
      <c r="T50" s="25" t="s">
        <v>212</v>
      </c>
      <c r="U50" s="25"/>
      <c r="V50" s="25"/>
      <c r="W50" s="25"/>
      <c r="X50" s="17">
        <v>90</v>
      </c>
      <c r="Y50" s="17">
        <v>111.11</v>
      </c>
      <c r="Z50" s="25" t="s">
        <v>212</v>
      </c>
      <c r="AA50" s="25"/>
      <c r="AB50" s="25"/>
      <c r="AC50" s="25"/>
      <c r="AD50" s="17">
        <v>90</v>
      </c>
      <c r="AE50" s="17">
        <v>111.11</v>
      </c>
      <c r="AF50" s="17">
        <f t="shared" si="4"/>
        <v>111.11</v>
      </c>
      <c r="AG50" s="3"/>
    </row>
    <row r="51" spans="1:33" ht="39" customHeight="1">
      <c r="A51" s="8"/>
      <c r="B51" s="19" t="s">
        <v>135</v>
      </c>
      <c r="C51" s="16" t="s">
        <v>136</v>
      </c>
      <c r="D51" s="16" t="s">
        <v>137</v>
      </c>
      <c r="E51" s="16" t="s">
        <v>138</v>
      </c>
      <c r="F51" s="14" t="s">
        <v>48</v>
      </c>
      <c r="G51" s="15" t="s">
        <v>23</v>
      </c>
      <c r="H51" s="17">
        <v>99</v>
      </c>
      <c r="I51" s="17">
        <v>74.25</v>
      </c>
      <c r="J51" s="17">
        <v>99</v>
      </c>
      <c r="K51" s="17">
        <v>80.89</v>
      </c>
      <c r="L51" s="17">
        <v>99</v>
      </c>
      <c r="M51" s="17">
        <v>86.82</v>
      </c>
      <c r="N51" s="17">
        <v>99</v>
      </c>
      <c r="O51" s="17">
        <v>82.55</v>
      </c>
      <c r="P51" s="17">
        <v>99</v>
      </c>
      <c r="Q51" s="17">
        <v>75.010000000000005</v>
      </c>
      <c r="R51" s="17">
        <v>99</v>
      </c>
      <c r="S51" s="17">
        <v>70.67</v>
      </c>
      <c r="T51" s="17">
        <v>99</v>
      </c>
      <c r="U51" s="17">
        <v>71.53</v>
      </c>
      <c r="V51" s="17">
        <v>99</v>
      </c>
      <c r="W51" s="17">
        <v>74.78</v>
      </c>
      <c r="X51" s="17">
        <v>99</v>
      </c>
      <c r="Y51" s="17">
        <v>81.790000000000006</v>
      </c>
      <c r="Z51" s="17">
        <v>99</v>
      </c>
      <c r="AA51" s="17">
        <v>83.21</v>
      </c>
      <c r="AB51" s="17">
        <v>99</v>
      </c>
      <c r="AC51" s="17">
        <v>83.48</v>
      </c>
      <c r="AD51" s="17">
        <v>99</v>
      </c>
      <c r="AE51" s="17">
        <v>81.739999999999995</v>
      </c>
      <c r="AF51" s="17">
        <f>(I51+K51+M51+O51+Q51+S51+U51+W51+Y51+AA51+AC51+AE51)/12</f>
        <v>78.893333333333331</v>
      </c>
      <c r="AG51" s="3"/>
    </row>
    <row r="52" spans="1:33" ht="39" customHeight="1">
      <c r="A52" s="8"/>
      <c r="B52" s="19" t="s">
        <v>135</v>
      </c>
      <c r="C52" s="16" t="s">
        <v>139</v>
      </c>
      <c r="D52" s="16" t="s">
        <v>140</v>
      </c>
      <c r="E52" s="16" t="s">
        <v>138</v>
      </c>
      <c r="F52" s="14" t="s">
        <v>48</v>
      </c>
      <c r="G52" s="15" t="s">
        <v>14</v>
      </c>
      <c r="H52" s="17">
        <v>90</v>
      </c>
      <c r="I52" s="17">
        <v>111.11</v>
      </c>
      <c r="J52" s="17">
        <v>90</v>
      </c>
      <c r="K52" s="17">
        <v>111.11</v>
      </c>
      <c r="L52" s="17">
        <v>90</v>
      </c>
      <c r="M52" s="17">
        <v>111.11</v>
      </c>
      <c r="N52" s="17">
        <v>90</v>
      </c>
      <c r="O52" s="17">
        <v>111.11</v>
      </c>
      <c r="P52" s="17">
        <v>90</v>
      </c>
      <c r="Q52" s="17">
        <v>111.11</v>
      </c>
      <c r="R52" s="17">
        <v>90</v>
      </c>
      <c r="S52" s="17">
        <v>111.11</v>
      </c>
      <c r="T52" s="17">
        <v>90</v>
      </c>
      <c r="U52" s="17">
        <v>111.11</v>
      </c>
      <c r="V52" s="17">
        <v>90</v>
      </c>
      <c r="W52" s="17">
        <v>111.11</v>
      </c>
      <c r="X52" s="17">
        <v>90</v>
      </c>
      <c r="Y52" s="17">
        <v>111.11</v>
      </c>
      <c r="Z52" s="17">
        <v>90</v>
      </c>
      <c r="AA52" s="17">
        <v>111.11</v>
      </c>
      <c r="AB52" s="17">
        <v>90</v>
      </c>
      <c r="AC52" s="17">
        <v>111.11</v>
      </c>
      <c r="AD52" s="17">
        <v>90</v>
      </c>
      <c r="AE52" s="17">
        <v>111.11</v>
      </c>
      <c r="AF52" s="17">
        <f t="shared" si="1"/>
        <v>111.10999999999997</v>
      </c>
      <c r="AG52" s="3"/>
    </row>
    <row r="53" spans="1:33" ht="39" customHeight="1">
      <c r="A53" s="8"/>
      <c r="B53" s="19" t="s">
        <v>141</v>
      </c>
      <c r="C53" s="16" t="s">
        <v>142</v>
      </c>
      <c r="D53" s="16" t="s">
        <v>143</v>
      </c>
      <c r="E53" s="16" t="s">
        <v>144</v>
      </c>
      <c r="F53" s="14" t="s">
        <v>48</v>
      </c>
      <c r="G53" s="15" t="s">
        <v>23</v>
      </c>
      <c r="H53" s="17">
        <v>100</v>
      </c>
      <c r="I53" s="17">
        <v>100</v>
      </c>
      <c r="J53" s="17">
        <v>100</v>
      </c>
      <c r="K53" s="17">
        <v>100</v>
      </c>
      <c r="L53" s="17">
        <v>100</v>
      </c>
      <c r="M53" s="17">
        <v>100</v>
      </c>
      <c r="N53" s="17">
        <v>100</v>
      </c>
      <c r="O53" s="17">
        <v>100</v>
      </c>
      <c r="P53" s="17">
        <v>100</v>
      </c>
      <c r="Q53" s="17">
        <v>100</v>
      </c>
      <c r="R53" s="17">
        <v>100</v>
      </c>
      <c r="S53" s="17">
        <v>100</v>
      </c>
      <c r="T53" s="17">
        <v>100</v>
      </c>
      <c r="U53" s="17">
        <v>100</v>
      </c>
      <c r="V53" s="17">
        <v>100</v>
      </c>
      <c r="W53" s="17">
        <v>100</v>
      </c>
      <c r="X53" s="17">
        <v>100</v>
      </c>
      <c r="Y53" s="17">
        <v>100</v>
      </c>
      <c r="Z53" s="17">
        <v>100</v>
      </c>
      <c r="AA53" s="17">
        <v>100</v>
      </c>
      <c r="AB53" s="17">
        <v>100</v>
      </c>
      <c r="AC53" s="17">
        <v>100</v>
      </c>
      <c r="AD53" s="22" t="s">
        <v>212</v>
      </c>
      <c r="AE53" s="23"/>
      <c r="AF53" s="17">
        <f>(I53+K53+M53+O53+Q53+S53+U53+W53+Y53+AA53+AC53)/12</f>
        <v>91.666666666666671</v>
      </c>
      <c r="AG53" s="3"/>
    </row>
    <row r="54" spans="1:33" ht="39" customHeight="1">
      <c r="A54" s="8"/>
      <c r="B54" s="19" t="s">
        <v>145</v>
      </c>
      <c r="C54" s="16" t="s">
        <v>146</v>
      </c>
      <c r="D54" s="16" t="s">
        <v>147</v>
      </c>
      <c r="E54" s="16" t="s">
        <v>148</v>
      </c>
      <c r="F54" s="14" t="s">
        <v>48</v>
      </c>
      <c r="G54" s="15" t="s">
        <v>14</v>
      </c>
      <c r="H54" s="17">
        <v>90</v>
      </c>
      <c r="I54" s="17">
        <v>108.44</v>
      </c>
      <c r="J54" s="17">
        <v>90</v>
      </c>
      <c r="K54" s="17">
        <v>107.68</v>
      </c>
      <c r="L54" s="17">
        <v>90</v>
      </c>
      <c r="M54" s="17">
        <v>108.76</v>
      </c>
      <c r="N54" s="17">
        <v>90</v>
      </c>
      <c r="O54" s="17">
        <v>108.98</v>
      </c>
      <c r="P54" s="17">
        <v>90</v>
      </c>
      <c r="Q54" s="17">
        <v>110.43</v>
      </c>
      <c r="R54" s="17">
        <v>90</v>
      </c>
      <c r="S54" s="17">
        <v>110.6</v>
      </c>
      <c r="T54" s="17">
        <v>90</v>
      </c>
      <c r="U54" s="17">
        <v>109.23</v>
      </c>
      <c r="V54" s="17">
        <v>90</v>
      </c>
      <c r="W54" s="17">
        <v>109.79</v>
      </c>
      <c r="X54" s="17">
        <v>90</v>
      </c>
      <c r="Y54" s="17">
        <v>109.98</v>
      </c>
      <c r="Z54" s="17">
        <v>90</v>
      </c>
      <c r="AA54" s="17">
        <v>109.01</v>
      </c>
      <c r="AB54" s="17">
        <v>90</v>
      </c>
      <c r="AC54" s="17">
        <v>111.11</v>
      </c>
      <c r="AD54" s="17">
        <v>90</v>
      </c>
      <c r="AE54" s="17">
        <v>106.22</v>
      </c>
      <c r="AF54" s="17">
        <f>(I54+K54+M54+O54+Q54+S54+U54+W54+Y54+AA54+AC54+AE54)/12</f>
        <v>109.18583333333333</v>
      </c>
      <c r="AG54" s="3"/>
    </row>
    <row r="55" spans="1:33" ht="39" customHeight="1">
      <c r="A55" s="8"/>
      <c r="B55" s="19" t="s">
        <v>145</v>
      </c>
      <c r="C55" s="16" t="s">
        <v>149</v>
      </c>
      <c r="D55" s="16" t="s">
        <v>150</v>
      </c>
      <c r="E55" s="16" t="s">
        <v>151</v>
      </c>
      <c r="F55" s="14" t="s">
        <v>48</v>
      </c>
      <c r="G55" s="15" t="s">
        <v>14</v>
      </c>
      <c r="H55" s="17">
        <v>95</v>
      </c>
      <c r="I55" s="17">
        <v>87.44</v>
      </c>
      <c r="J55" s="17">
        <v>95</v>
      </c>
      <c r="K55" s="17">
        <v>90.77</v>
      </c>
      <c r="L55" s="17">
        <v>95</v>
      </c>
      <c r="M55" s="17">
        <v>88.92</v>
      </c>
      <c r="N55" s="17">
        <v>95</v>
      </c>
      <c r="O55" s="17">
        <v>84.24</v>
      </c>
      <c r="P55" s="17">
        <v>95</v>
      </c>
      <c r="Q55" s="17">
        <v>90.06</v>
      </c>
      <c r="R55" s="17">
        <v>95</v>
      </c>
      <c r="S55" s="17">
        <v>81.91</v>
      </c>
      <c r="T55" s="17">
        <v>95</v>
      </c>
      <c r="U55" s="17">
        <v>81.709999999999994</v>
      </c>
      <c r="V55" s="17">
        <v>95</v>
      </c>
      <c r="W55" s="17">
        <v>84.08</v>
      </c>
      <c r="X55" s="17">
        <v>95</v>
      </c>
      <c r="Y55" s="17">
        <v>87.35</v>
      </c>
      <c r="Z55" s="17">
        <v>95</v>
      </c>
      <c r="AA55" s="17">
        <v>85.67</v>
      </c>
      <c r="AB55" s="17">
        <v>95</v>
      </c>
      <c r="AC55" s="17">
        <v>77.91</v>
      </c>
      <c r="AD55" s="17">
        <v>95</v>
      </c>
      <c r="AE55" s="17">
        <v>76.38</v>
      </c>
      <c r="AF55" s="17">
        <f>(I55+K55+M55+O55+Q55+S55+U55+W55+Y55+AA55+AC55+AE55)/12</f>
        <v>84.703333333333333</v>
      </c>
      <c r="AG55" s="3"/>
    </row>
    <row r="56" spans="1:33" ht="39" customHeight="1">
      <c r="A56" s="8"/>
      <c r="B56" s="19" t="s">
        <v>145</v>
      </c>
      <c r="C56" s="16" t="s">
        <v>152</v>
      </c>
      <c r="D56" s="16" t="s">
        <v>153</v>
      </c>
      <c r="E56" s="16" t="s">
        <v>148</v>
      </c>
      <c r="F56" s="14" t="s">
        <v>48</v>
      </c>
      <c r="G56" s="15" t="s">
        <v>14</v>
      </c>
      <c r="H56" s="17">
        <v>80</v>
      </c>
      <c r="I56" s="17">
        <v>108.46</v>
      </c>
      <c r="J56" s="17">
        <v>80</v>
      </c>
      <c r="K56" s="17">
        <v>115.67</v>
      </c>
      <c r="L56" s="17">
        <v>80</v>
      </c>
      <c r="M56" s="17">
        <v>116.24</v>
      </c>
      <c r="N56" s="17">
        <v>80</v>
      </c>
      <c r="O56" s="17">
        <v>115.12</v>
      </c>
      <c r="P56" s="17">
        <v>80</v>
      </c>
      <c r="Q56" s="17">
        <v>117.59</v>
      </c>
      <c r="R56" s="17">
        <v>80</v>
      </c>
      <c r="S56" s="17">
        <v>123.97</v>
      </c>
      <c r="T56" s="17">
        <v>80</v>
      </c>
      <c r="U56" s="17">
        <v>123.56</v>
      </c>
      <c r="V56" s="17">
        <v>80</v>
      </c>
      <c r="W56" s="17">
        <v>113.72</v>
      </c>
      <c r="X56" s="17">
        <v>80</v>
      </c>
      <c r="Y56" s="17">
        <v>110.2</v>
      </c>
      <c r="Z56" s="17">
        <v>80</v>
      </c>
      <c r="AA56" s="17">
        <v>120.3</v>
      </c>
      <c r="AB56" s="17">
        <v>80</v>
      </c>
      <c r="AC56" s="17">
        <v>109.06</v>
      </c>
      <c r="AD56" s="17">
        <v>80</v>
      </c>
      <c r="AE56" s="17">
        <v>112.07</v>
      </c>
      <c r="AF56" s="17">
        <f>(I56+K56+M56+O56+Q56+S56+U56+W56+Y56+AA56+AC56+AE56)/12</f>
        <v>115.49666666666667</v>
      </c>
      <c r="AG56" s="3"/>
    </row>
    <row r="57" spans="1:33" ht="39" customHeight="1">
      <c r="A57" s="8"/>
      <c r="B57" s="19" t="s">
        <v>154</v>
      </c>
      <c r="C57" s="16" t="s">
        <v>155</v>
      </c>
      <c r="D57" s="16" t="s">
        <v>156</v>
      </c>
      <c r="E57" s="16" t="s">
        <v>75</v>
      </c>
      <c r="F57" s="14" t="s">
        <v>17</v>
      </c>
      <c r="G57" s="15" t="s">
        <v>23</v>
      </c>
      <c r="H57" s="17">
        <v>90</v>
      </c>
      <c r="I57" s="17">
        <v>111.11</v>
      </c>
      <c r="J57" s="22" t="s">
        <v>212</v>
      </c>
      <c r="K57" s="26"/>
      <c r="L57" s="26"/>
      <c r="M57" s="23"/>
      <c r="N57" s="17">
        <v>90</v>
      </c>
      <c r="O57" s="17">
        <v>111.11</v>
      </c>
      <c r="P57" s="22" t="s">
        <v>212</v>
      </c>
      <c r="Q57" s="26"/>
      <c r="R57" s="26"/>
      <c r="S57" s="23"/>
      <c r="T57" s="17">
        <v>90</v>
      </c>
      <c r="U57" s="17">
        <v>111.11</v>
      </c>
      <c r="V57" s="22" t="s">
        <v>212</v>
      </c>
      <c r="W57" s="26"/>
      <c r="X57" s="26"/>
      <c r="Y57" s="23"/>
      <c r="Z57" s="17">
        <v>90</v>
      </c>
      <c r="AA57" s="17">
        <v>111.11</v>
      </c>
      <c r="AB57" s="22" t="s">
        <v>212</v>
      </c>
      <c r="AC57" s="26"/>
      <c r="AD57" s="26"/>
      <c r="AE57" s="23"/>
      <c r="AF57" s="17">
        <f>(I57+O57+U57+AA57)/4</f>
        <v>111.11</v>
      </c>
      <c r="AG57" s="3"/>
    </row>
    <row r="58" spans="1:33" ht="39" customHeight="1">
      <c r="A58" s="8"/>
      <c r="B58" s="19" t="s">
        <v>154</v>
      </c>
      <c r="C58" s="16" t="s">
        <v>157</v>
      </c>
      <c r="D58" s="16" t="s">
        <v>158</v>
      </c>
      <c r="E58" s="16" t="s">
        <v>75</v>
      </c>
      <c r="F58" s="14" t="s">
        <v>51</v>
      </c>
      <c r="G58" s="15" t="s">
        <v>28</v>
      </c>
      <c r="H58" s="17">
        <v>90</v>
      </c>
      <c r="I58" s="17">
        <v>111.11</v>
      </c>
      <c r="J58" s="17">
        <v>90</v>
      </c>
      <c r="K58" s="17">
        <v>109.65</v>
      </c>
      <c r="L58" s="17">
        <v>90</v>
      </c>
      <c r="M58" s="17">
        <v>111.04</v>
      </c>
      <c r="N58" s="17">
        <v>90</v>
      </c>
      <c r="O58" s="17">
        <v>111.04</v>
      </c>
      <c r="P58" s="17">
        <v>90</v>
      </c>
      <c r="Q58" s="17">
        <v>111.04</v>
      </c>
      <c r="R58" s="17">
        <v>90</v>
      </c>
      <c r="S58" s="17">
        <v>110.66</v>
      </c>
      <c r="T58" s="17">
        <v>90</v>
      </c>
      <c r="U58" s="17">
        <v>110.91</v>
      </c>
      <c r="V58" s="17">
        <v>90</v>
      </c>
      <c r="W58" s="17">
        <v>111.04</v>
      </c>
      <c r="X58" s="17">
        <v>90</v>
      </c>
      <c r="Y58" s="17">
        <v>111.04</v>
      </c>
      <c r="Z58" s="17">
        <v>90</v>
      </c>
      <c r="AA58" s="17">
        <v>110.98</v>
      </c>
      <c r="AB58" s="17">
        <v>90</v>
      </c>
      <c r="AC58" s="17">
        <v>111</v>
      </c>
      <c r="AD58" s="17">
        <v>90</v>
      </c>
      <c r="AE58" s="17">
        <v>111.03</v>
      </c>
      <c r="AF58" s="17">
        <f t="shared" si="1"/>
        <v>110.87833333333332</v>
      </c>
      <c r="AG58" s="3"/>
    </row>
    <row r="59" spans="1:33" ht="39" customHeight="1">
      <c r="A59" s="8"/>
      <c r="B59" s="19" t="s">
        <v>159</v>
      </c>
      <c r="C59" s="16" t="s">
        <v>160</v>
      </c>
      <c r="D59" s="16" t="s">
        <v>161</v>
      </c>
      <c r="E59" s="16" t="s">
        <v>162</v>
      </c>
      <c r="F59" s="14" t="s">
        <v>48</v>
      </c>
      <c r="G59" s="20" t="s">
        <v>28</v>
      </c>
      <c r="H59" s="17">
        <v>1</v>
      </c>
      <c r="I59" s="17">
        <v>-400</v>
      </c>
      <c r="J59" s="17">
        <v>1</v>
      </c>
      <c r="K59" s="17">
        <v>200</v>
      </c>
      <c r="L59" s="17">
        <v>1</v>
      </c>
      <c r="M59" s="17">
        <v>200</v>
      </c>
      <c r="N59" s="17">
        <v>1</v>
      </c>
      <c r="O59" s="17">
        <v>200</v>
      </c>
      <c r="P59" s="17">
        <v>1</v>
      </c>
      <c r="Q59" s="17">
        <v>200</v>
      </c>
      <c r="R59" s="17">
        <v>1</v>
      </c>
      <c r="S59" s="17">
        <v>200</v>
      </c>
      <c r="T59" s="17">
        <v>1</v>
      </c>
      <c r="U59" s="17">
        <v>200</v>
      </c>
      <c r="V59" s="17">
        <v>1</v>
      </c>
      <c r="W59" s="17">
        <v>200</v>
      </c>
      <c r="X59" s="17">
        <v>1</v>
      </c>
      <c r="Y59" s="17">
        <v>200</v>
      </c>
      <c r="Z59" s="17">
        <v>1</v>
      </c>
      <c r="AA59" s="17">
        <v>200</v>
      </c>
      <c r="AB59" s="17">
        <v>1</v>
      </c>
      <c r="AC59" s="17">
        <v>200</v>
      </c>
      <c r="AD59" s="17">
        <v>1</v>
      </c>
      <c r="AE59" s="17">
        <v>200</v>
      </c>
      <c r="AF59" s="17">
        <f t="shared" si="1"/>
        <v>150</v>
      </c>
      <c r="AG59" s="3"/>
    </row>
    <row r="60" spans="1:33" ht="39" customHeight="1">
      <c r="A60" s="8"/>
      <c r="B60" s="19" t="s">
        <v>159</v>
      </c>
      <c r="C60" s="16" t="s">
        <v>163</v>
      </c>
      <c r="D60" s="16" t="s">
        <v>164</v>
      </c>
      <c r="E60" s="16" t="s">
        <v>165</v>
      </c>
      <c r="F60" s="14" t="s">
        <v>48</v>
      </c>
      <c r="G60" s="15" t="s">
        <v>23</v>
      </c>
      <c r="H60" s="17">
        <v>100</v>
      </c>
      <c r="I60" s="17">
        <v>100</v>
      </c>
      <c r="J60" s="17">
        <v>100</v>
      </c>
      <c r="K60" s="17">
        <v>100</v>
      </c>
      <c r="L60" s="17">
        <v>100</v>
      </c>
      <c r="M60" s="17">
        <v>100</v>
      </c>
      <c r="N60" s="17">
        <v>100</v>
      </c>
      <c r="O60" s="17">
        <v>100</v>
      </c>
      <c r="P60" s="17">
        <v>100</v>
      </c>
      <c r="Q60" s="17">
        <v>100</v>
      </c>
      <c r="R60" s="17">
        <v>100</v>
      </c>
      <c r="S60" s="17">
        <v>100</v>
      </c>
      <c r="T60" s="17">
        <v>100</v>
      </c>
      <c r="U60" s="17">
        <v>100</v>
      </c>
      <c r="V60" s="17">
        <v>100</v>
      </c>
      <c r="W60" s="17">
        <v>100</v>
      </c>
      <c r="X60" s="17">
        <v>100</v>
      </c>
      <c r="Y60" s="17">
        <v>100</v>
      </c>
      <c r="Z60" s="17">
        <v>100</v>
      </c>
      <c r="AA60" s="17">
        <v>100</v>
      </c>
      <c r="AB60" s="17">
        <v>100</v>
      </c>
      <c r="AC60" s="17">
        <v>100</v>
      </c>
      <c r="AD60" s="17">
        <v>100</v>
      </c>
      <c r="AE60" s="17">
        <v>100</v>
      </c>
      <c r="AF60" s="17">
        <f t="shared" si="1"/>
        <v>100</v>
      </c>
      <c r="AG60" s="3"/>
    </row>
    <row r="61" spans="1:33" ht="39" customHeight="1">
      <c r="A61" s="8"/>
      <c r="B61" s="19" t="s">
        <v>159</v>
      </c>
      <c r="C61" s="16" t="s">
        <v>166</v>
      </c>
      <c r="D61" s="16" t="s">
        <v>167</v>
      </c>
      <c r="E61" s="16" t="s">
        <v>165</v>
      </c>
      <c r="F61" s="14" t="s">
        <v>48</v>
      </c>
      <c r="G61" s="15" t="s">
        <v>23</v>
      </c>
      <c r="H61" s="17">
        <v>100</v>
      </c>
      <c r="I61" s="17">
        <v>100</v>
      </c>
      <c r="J61" s="17">
        <v>100</v>
      </c>
      <c r="K61" s="17">
        <v>100</v>
      </c>
      <c r="L61" s="17">
        <v>100</v>
      </c>
      <c r="M61" s="17">
        <v>100</v>
      </c>
      <c r="N61" s="17">
        <v>100</v>
      </c>
      <c r="O61" s="17">
        <v>100</v>
      </c>
      <c r="P61" s="17">
        <v>100</v>
      </c>
      <c r="Q61" s="17">
        <v>100</v>
      </c>
      <c r="R61" s="17">
        <v>100</v>
      </c>
      <c r="S61" s="17">
        <v>100</v>
      </c>
      <c r="T61" s="17">
        <v>100</v>
      </c>
      <c r="U61" s="17">
        <v>100</v>
      </c>
      <c r="V61" s="17">
        <v>100</v>
      </c>
      <c r="W61" s="17">
        <v>100</v>
      </c>
      <c r="X61" s="17">
        <v>100</v>
      </c>
      <c r="Y61" s="17">
        <v>100</v>
      </c>
      <c r="Z61" s="17">
        <v>100</v>
      </c>
      <c r="AA61" s="17">
        <v>100</v>
      </c>
      <c r="AB61" s="17">
        <v>100</v>
      </c>
      <c r="AC61" s="17">
        <v>100</v>
      </c>
      <c r="AD61" s="17">
        <v>100</v>
      </c>
      <c r="AE61" s="17">
        <v>100</v>
      </c>
      <c r="AF61" s="17">
        <f t="shared" si="1"/>
        <v>100</v>
      </c>
      <c r="AG61" s="3"/>
    </row>
    <row r="62" spans="1:33" ht="39" customHeight="1">
      <c r="A62" s="8"/>
      <c r="B62" s="19" t="s">
        <v>159</v>
      </c>
      <c r="C62" s="16" t="s">
        <v>168</v>
      </c>
      <c r="D62" s="16" t="s">
        <v>169</v>
      </c>
      <c r="E62" s="16" t="s">
        <v>170</v>
      </c>
      <c r="F62" s="14" t="s">
        <v>48</v>
      </c>
      <c r="G62" s="15" t="s">
        <v>14</v>
      </c>
      <c r="H62" s="17">
        <v>100</v>
      </c>
      <c r="I62" s="17">
        <v>100</v>
      </c>
      <c r="J62" s="17">
        <v>100</v>
      </c>
      <c r="K62" s="17">
        <v>100</v>
      </c>
      <c r="L62" s="17">
        <v>100</v>
      </c>
      <c r="M62" s="17">
        <v>100</v>
      </c>
      <c r="N62" s="17">
        <v>100</v>
      </c>
      <c r="O62" s="17">
        <v>100</v>
      </c>
      <c r="P62" s="17">
        <v>100</v>
      </c>
      <c r="Q62" s="17">
        <v>100</v>
      </c>
      <c r="R62" s="17">
        <v>100</v>
      </c>
      <c r="S62" s="17">
        <v>100</v>
      </c>
      <c r="T62" s="17">
        <v>100</v>
      </c>
      <c r="U62" s="17">
        <v>100</v>
      </c>
      <c r="V62" s="17">
        <v>100</v>
      </c>
      <c r="W62" s="17">
        <v>100</v>
      </c>
      <c r="X62" s="17">
        <v>100</v>
      </c>
      <c r="Y62" s="17">
        <v>100</v>
      </c>
      <c r="Z62" s="17">
        <v>100</v>
      </c>
      <c r="AA62" s="17">
        <v>100</v>
      </c>
      <c r="AB62" s="17">
        <v>100</v>
      </c>
      <c r="AC62" s="17">
        <v>100</v>
      </c>
      <c r="AD62" s="17">
        <v>100</v>
      </c>
      <c r="AE62" s="17">
        <v>100</v>
      </c>
      <c r="AF62" s="17">
        <f t="shared" si="1"/>
        <v>100</v>
      </c>
      <c r="AG62" s="3"/>
    </row>
    <row r="63" spans="1:33" ht="39" customHeight="1">
      <c r="A63" s="8"/>
      <c r="B63" s="19" t="s">
        <v>159</v>
      </c>
      <c r="C63" s="16" t="s">
        <v>171</v>
      </c>
      <c r="D63" s="16" t="s">
        <v>172</v>
      </c>
      <c r="E63" s="16" t="s">
        <v>170</v>
      </c>
      <c r="F63" s="14" t="s">
        <v>48</v>
      </c>
      <c r="G63" s="15" t="s">
        <v>14</v>
      </c>
      <c r="H63" s="17">
        <v>100</v>
      </c>
      <c r="I63" s="17">
        <v>100</v>
      </c>
      <c r="J63" s="17">
        <v>100</v>
      </c>
      <c r="K63" s="17">
        <v>99.24</v>
      </c>
      <c r="L63" s="17">
        <v>100</v>
      </c>
      <c r="M63" s="17">
        <v>99.92</v>
      </c>
      <c r="N63" s="17">
        <v>100</v>
      </c>
      <c r="O63" s="17">
        <v>99.76</v>
      </c>
      <c r="P63" s="17">
        <v>100</v>
      </c>
      <c r="Q63" s="17">
        <v>99.89</v>
      </c>
      <c r="R63" s="17">
        <v>100</v>
      </c>
      <c r="S63" s="17">
        <v>99.8</v>
      </c>
      <c r="T63" s="17">
        <v>100</v>
      </c>
      <c r="U63" s="17">
        <v>100</v>
      </c>
      <c r="V63" s="17">
        <v>100</v>
      </c>
      <c r="W63" s="17">
        <v>99.77</v>
      </c>
      <c r="X63" s="17">
        <v>100</v>
      </c>
      <c r="Y63" s="17">
        <v>99.91</v>
      </c>
      <c r="Z63" s="17">
        <v>100</v>
      </c>
      <c r="AA63" s="17">
        <v>100</v>
      </c>
      <c r="AB63" s="17">
        <v>100</v>
      </c>
      <c r="AC63" s="17">
        <v>100</v>
      </c>
      <c r="AD63" s="17">
        <v>100</v>
      </c>
      <c r="AE63" s="17">
        <v>99.88</v>
      </c>
      <c r="AF63" s="17">
        <f t="shared" si="1"/>
        <v>99.847500000000011</v>
      </c>
      <c r="AG63" s="3"/>
    </row>
    <row r="64" spans="1:33" ht="39" customHeight="1">
      <c r="A64" s="8"/>
      <c r="B64" s="19" t="s">
        <v>159</v>
      </c>
      <c r="C64" s="16" t="s">
        <v>173</v>
      </c>
      <c r="D64" s="16" t="s">
        <v>174</v>
      </c>
      <c r="E64" s="16" t="s">
        <v>165</v>
      </c>
      <c r="F64" s="14" t="s">
        <v>17</v>
      </c>
      <c r="G64" s="15" t="s">
        <v>23</v>
      </c>
      <c r="H64" s="25" t="s">
        <v>212</v>
      </c>
      <c r="I64" s="25"/>
      <c r="J64" s="25"/>
      <c r="K64" s="25"/>
      <c r="L64" s="17">
        <v>100</v>
      </c>
      <c r="M64" s="17">
        <v>100</v>
      </c>
      <c r="N64" s="25" t="s">
        <v>212</v>
      </c>
      <c r="O64" s="25"/>
      <c r="P64" s="25"/>
      <c r="Q64" s="25"/>
      <c r="R64" s="17">
        <v>100</v>
      </c>
      <c r="S64" s="17">
        <v>100</v>
      </c>
      <c r="T64" s="25" t="s">
        <v>212</v>
      </c>
      <c r="U64" s="25"/>
      <c r="V64" s="25"/>
      <c r="W64" s="25"/>
      <c r="X64" s="17">
        <v>100</v>
      </c>
      <c r="Y64" s="17">
        <v>100</v>
      </c>
      <c r="Z64" s="25" t="s">
        <v>212</v>
      </c>
      <c r="AA64" s="25"/>
      <c r="AB64" s="25"/>
      <c r="AC64" s="25"/>
      <c r="AD64" s="17">
        <v>100</v>
      </c>
      <c r="AE64" s="17">
        <v>100</v>
      </c>
      <c r="AF64" s="17">
        <f>(M64+S64+Y64+AE64)/4</f>
        <v>100</v>
      </c>
      <c r="AG64" s="3"/>
    </row>
    <row r="65" spans="1:33" ht="39" customHeight="1">
      <c r="A65" s="8"/>
      <c r="B65" s="19" t="s">
        <v>159</v>
      </c>
      <c r="C65" s="16" t="s">
        <v>175</v>
      </c>
      <c r="D65" s="16" t="s">
        <v>176</v>
      </c>
      <c r="E65" s="16" t="s">
        <v>165</v>
      </c>
      <c r="F65" s="14" t="s">
        <v>48</v>
      </c>
      <c r="G65" s="15" t="s">
        <v>23</v>
      </c>
      <c r="H65" s="17">
        <v>40</v>
      </c>
      <c r="I65" s="17">
        <v>250</v>
      </c>
      <c r="J65" s="17">
        <v>60</v>
      </c>
      <c r="K65" s="17">
        <v>83.33</v>
      </c>
      <c r="L65" s="17">
        <v>100</v>
      </c>
      <c r="M65" s="17">
        <v>100</v>
      </c>
      <c r="N65" s="17">
        <v>100</v>
      </c>
      <c r="O65" s="17">
        <v>100</v>
      </c>
      <c r="P65" s="17">
        <v>100</v>
      </c>
      <c r="Q65" s="17">
        <v>100</v>
      </c>
      <c r="R65" s="17">
        <v>100</v>
      </c>
      <c r="S65" s="17">
        <v>100</v>
      </c>
      <c r="T65" s="17">
        <v>80</v>
      </c>
      <c r="U65" s="17">
        <v>125</v>
      </c>
      <c r="V65" s="17">
        <v>100</v>
      </c>
      <c r="W65" s="17">
        <v>100</v>
      </c>
      <c r="X65" s="17">
        <v>100</v>
      </c>
      <c r="Y65" s="17">
        <v>100</v>
      </c>
      <c r="Z65" s="17">
        <v>100</v>
      </c>
      <c r="AA65" s="17">
        <v>100</v>
      </c>
      <c r="AB65" s="17">
        <v>100</v>
      </c>
      <c r="AC65" s="17">
        <v>100</v>
      </c>
      <c r="AD65" s="17">
        <v>100</v>
      </c>
      <c r="AE65" s="17">
        <v>100</v>
      </c>
      <c r="AF65" s="17">
        <f t="shared" si="1"/>
        <v>113.19416666666666</v>
      </c>
      <c r="AG65" s="3"/>
    </row>
    <row r="66" spans="1:33" ht="39" customHeight="1">
      <c r="A66" s="8"/>
      <c r="B66" s="19" t="s">
        <v>159</v>
      </c>
      <c r="C66" s="16" t="s">
        <v>177</v>
      </c>
      <c r="D66" s="16" t="s">
        <v>178</v>
      </c>
      <c r="E66" s="16" t="s">
        <v>165</v>
      </c>
      <c r="F66" s="14" t="s">
        <v>48</v>
      </c>
      <c r="G66" s="15" t="s">
        <v>23</v>
      </c>
      <c r="H66" s="17">
        <v>40</v>
      </c>
      <c r="I66" s="17">
        <v>218.75</v>
      </c>
      <c r="J66" s="17">
        <v>60</v>
      </c>
      <c r="K66" s="17">
        <v>125</v>
      </c>
      <c r="L66" s="17">
        <v>80</v>
      </c>
      <c r="M66" s="17">
        <v>119.32</v>
      </c>
      <c r="N66" s="17">
        <v>100</v>
      </c>
      <c r="O66" s="17">
        <v>100</v>
      </c>
      <c r="P66" s="17">
        <v>100</v>
      </c>
      <c r="Q66" s="17">
        <v>100</v>
      </c>
      <c r="R66" s="17">
        <v>100</v>
      </c>
      <c r="S66" s="17">
        <v>98.25</v>
      </c>
      <c r="T66" s="17">
        <v>80</v>
      </c>
      <c r="U66" s="17">
        <v>125</v>
      </c>
      <c r="V66" s="17">
        <v>100</v>
      </c>
      <c r="W66" s="17">
        <v>98.65</v>
      </c>
      <c r="X66" s="17">
        <v>100</v>
      </c>
      <c r="Y66" s="17">
        <v>100</v>
      </c>
      <c r="Z66" s="17">
        <v>100</v>
      </c>
      <c r="AA66" s="17">
        <v>98.85</v>
      </c>
      <c r="AB66" s="17">
        <v>100</v>
      </c>
      <c r="AC66" s="17">
        <v>100</v>
      </c>
      <c r="AD66" s="17">
        <v>100</v>
      </c>
      <c r="AE66" s="17">
        <v>99.07</v>
      </c>
      <c r="AF66" s="17">
        <f t="shared" si="1"/>
        <v>115.2408333333333</v>
      </c>
      <c r="AG66" s="3"/>
    </row>
    <row r="67" spans="1:33" ht="39" customHeight="1">
      <c r="A67" s="8"/>
      <c r="B67" s="19" t="s">
        <v>159</v>
      </c>
      <c r="C67" s="16" t="s">
        <v>179</v>
      </c>
      <c r="D67" s="16" t="s">
        <v>180</v>
      </c>
      <c r="E67" s="16" t="s">
        <v>165</v>
      </c>
      <c r="F67" s="14" t="s">
        <v>59</v>
      </c>
      <c r="G67" s="15" t="s">
        <v>23</v>
      </c>
      <c r="H67" s="22" t="s">
        <v>212</v>
      </c>
      <c r="I67" s="26"/>
      <c r="J67" s="26"/>
      <c r="K67" s="26"/>
      <c r="L67" s="26"/>
      <c r="M67" s="26"/>
      <c r="N67" s="26"/>
      <c r="O67" s="23"/>
      <c r="P67" s="17">
        <v>80</v>
      </c>
      <c r="Q67" s="17">
        <v>89.03</v>
      </c>
      <c r="R67" s="17">
        <v>100</v>
      </c>
      <c r="S67" s="17">
        <v>76.33</v>
      </c>
      <c r="T67" s="17">
        <v>100</v>
      </c>
      <c r="U67" s="17">
        <v>68.37</v>
      </c>
      <c r="V67" s="17">
        <v>100</v>
      </c>
      <c r="W67" s="17">
        <v>83.74</v>
      </c>
      <c r="X67" s="17">
        <v>100</v>
      </c>
      <c r="Y67" s="17">
        <v>83.74</v>
      </c>
      <c r="Z67" s="17">
        <v>80</v>
      </c>
      <c r="AA67" s="17">
        <v>100.72</v>
      </c>
      <c r="AB67" s="17">
        <v>80</v>
      </c>
      <c r="AC67" s="17">
        <v>108.57</v>
      </c>
      <c r="AD67" s="17">
        <v>80</v>
      </c>
      <c r="AE67" s="17">
        <v>125</v>
      </c>
      <c r="AF67" s="17">
        <f>(Q67+S67+U67+W67+Y67+AA67+AC67+AE67)/8</f>
        <v>91.9375</v>
      </c>
      <c r="AG67" s="3"/>
    </row>
    <row r="68" spans="1:33" ht="39" customHeight="1">
      <c r="A68" s="8"/>
      <c r="B68" s="19" t="s">
        <v>159</v>
      </c>
      <c r="C68" s="16" t="s">
        <v>181</v>
      </c>
      <c r="D68" s="16" t="s">
        <v>182</v>
      </c>
      <c r="E68" s="16" t="s">
        <v>165</v>
      </c>
      <c r="F68" s="14" t="s">
        <v>59</v>
      </c>
      <c r="G68" s="15" t="s">
        <v>23</v>
      </c>
      <c r="H68" s="22" t="s">
        <v>212</v>
      </c>
      <c r="I68" s="26"/>
      <c r="J68" s="26"/>
      <c r="K68" s="26"/>
      <c r="L68" s="26"/>
      <c r="M68" s="26"/>
      <c r="N68" s="26"/>
      <c r="O68" s="23"/>
      <c r="P68" s="17">
        <v>100</v>
      </c>
      <c r="Q68" s="17">
        <v>100</v>
      </c>
      <c r="R68" s="17">
        <v>100</v>
      </c>
      <c r="S68" s="17">
        <v>100</v>
      </c>
      <c r="T68" s="17">
        <v>100</v>
      </c>
      <c r="U68" s="17">
        <v>100</v>
      </c>
      <c r="V68" s="17">
        <v>100</v>
      </c>
      <c r="W68" s="17">
        <v>100</v>
      </c>
      <c r="X68" s="17">
        <v>100</v>
      </c>
      <c r="Y68" s="17">
        <v>100</v>
      </c>
      <c r="Z68" s="17">
        <v>100</v>
      </c>
      <c r="AA68" s="17">
        <v>100</v>
      </c>
      <c r="AB68" s="17">
        <v>100</v>
      </c>
      <c r="AC68" s="17">
        <v>100</v>
      </c>
      <c r="AD68" s="17">
        <v>100</v>
      </c>
      <c r="AE68" s="17">
        <v>100</v>
      </c>
      <c r="AF68" s="17">
        <f>(Q68+S68+U68+W68+Y68+AA68+AC68+AE68)/8</f>
        <v>100</v>
      </c>
      <c r="AG68" s="3"/>
    </row>
    <row r="69" spans="1:33" ht="39" customHeight="1">
      <c r="A69" s="8"/>
      <c r="B69" s="19" t="s">
        <v>159</v>
      </c>
      <c r="C69" s="16" t="s">
        <v>183</v>
      </c>
      <c r="D69" s="16" t="s">
        <v>184</v>
      </c>
      <c r="E69" s="16" t="s">
        <v>185</v>
      </c>
      <c r="F69" s="14" t="s">
        <v>48</v>
      </c>
      <c r="G69" s="15" t="s">
        <v>23</v>
      </c>
      <c r="H69" s="17">
        <v>97</v>
      </c>
      <c r="I69" s="17">
        <v>58.17</v>
      </c>
      <c r="J69" s="17">
        <v>97</v>
      </c>
      <c r="K69" s="17">
        <v>90.21</v>
      </c>
      <c r="L69" s="17">
        <v>97</v>
      </c>
      <c r="M69" s="17">
        <v>90.83</v>
      </c>
      <c r="N69" s="17">
        <v>97</v>
      </c>
      <c r="O69" s="17">
        <v>95.68</v>
      </c>
      <c r="P69" s="17">
        <v>97</v>
      </c>
      <c r="Q69" s="17">
        <v>90.35</v>
      </c>
      <c r="R69" s="17">
        <v>97</v>
      </c>
      <c r="S69" s="17">
        <v>92.54</v>
      </c>
      <c r="T69" s="17">
        <v>97</v>
      </c>
      <c r="U69" s="17">
        <v>78.5</v>
      </c>
      <c r="V69" s="17">
        <v>97</v>
      </c>
      <c r="W69" s="17">
        <v>82.29</v>
      </c>
      <c r="X69" s="17">
        <v>97</v>
      </c>
      <c r="Y69" s="17">
        <v>65.33</v>
      </c>
      <c r="Z69" s="17">
        <v>97</v>
      </c>
      <c r="AA69" s="17">
        <v>85.18</v>
      </c>
      <c r="AB69" s="17">
        <v>97</v>
      </c>
      <c r="AC69" s="17">
        <v>70.88</v>
      </c>
      <c r="AD69" s="17">
        <v>97</v>
      </c>
      <c r="AE69" s="17">
        <v>65.34</v>
      </c>
      <c r="AF69" s="17">
        <f t="shared" si="1"/>
        <v>80.441666666666663</v>
      </c>
      <c r="AG69" s="3"/>
    </row>
    <row r="70" spans="1:33" ht="39" customHeight="1">
      <c r="A70" s="8"/>
      <c r="B70" s="19" t="s">
        <v>159</v>
      </c>
      <c r="C70" s="16" t="s">
        <v>186</v>
      </c>
      <c r="D70" s="16" t="s">
        <v>187</v>
      </c>
      <c r="E70" s="16" t="s">
        <v>185</v>
      </c>
      <c r="F70" s="14" t="s">
        <v>48</v>
      </c>
      <c r="G70" s="15" t="s">
        <v>23</v>
      </c>
      <c r="H70" s="17">
        <v>99</v>
      </c>
      <c r="I70" s="17">
        <v>92.39</v>
      </c>
      <c r="J70" s="17">
        <v>99</v>
      </c>
      <c r="K70" s="17">
        <v>99.07</v>
      </c>
      <c r="L70" s="17">
        <v>99</v>
      </c>
      <c r="M70" s="17">
        <v>101.01</v>
      </c>
      <c r="N70" s="17">
        <v>99</v>
      </c>
      <c r="O70" s="17">
        <v>100.31</v>
      </c>
      <c r="P70" s="17">
        <v>99</v>
      </c>
      <c r="Q70" s="17">
        <v>100.05</v>
      </c>
      <c r="R70" s="17">
        <v>99</v>
      </c>
      <c r="S70" s="17">
        <v>101.01</v>
      </c>
      <c r="T70" s="17">
        <v>99</v>
      </c>
      <c r="U70" s="17">
        <v>99.37</v>
      </c>
      <c r="V70" s="17">
        <v>99</v>
      </c>
      <c r="W70" s="17">
        <v>95.04</v>
      </c>
      <c r="X70" s="17">
        <v>99</v>
      </c>
      <c r="Y70" s="17">
        <v>97.67</v>
      </c>
      <c r="Z70" s="17">
        <v>99</v>
      </c>
      <c r="AA70" s="17">
        <v>89.03</v>
      </c>
      <c r="AB70" s="17">
        <v>99</v>
      </c>
      <c r="AC70" s="17">
        <v>77.400000000000006</v>
      </c>
      <c r="AD70" s="17">
        <v>99</v>
      </c>
      <c r="AE70" s="17">
        <v>79.83</v>
      </c>
      <c r="AF70" s="17">
        <f t="shared" si="1"/>
        <v>94.348333333333315</v>
      </c>
      <c r="AG70" s="3"/>
    </row>
    <row r="71" spans="1:33" ht="39" customHeight="1">
      <c r="A71" s="8"/>
      <c r="B71" s="19" t="s">
        <v>188</v>
      </c>
      <c r="C71" s="16" t="s">
        <v>189</v>
      </c>
      <c r="D71" s="16" t="s">
        <v>190</v>
      </c>
      <c r="E71" s="16" t="s">
        <v>191</v>
      </c>
      <c r="F71" s="14" t="s">
        <v>13</v>
      </c>
      <c r="G71" s="15" t="s">
        <v>23</v>
      </c>
      <c r="H71" s="22" t="s">
        <v>212</v>
      </c>
      <c r="I71" s="26"/>
      <c r="J71" s="26"/>
      <c r="K71" s="26"/>
      <c r="L71" s="26"/>
      <c r="M71" s="26"/>
      <c r="N71" s="26"/>
      <c r="O71" s="26"/>
      <c r="P71" s="26"/>
      <c r="Q71" s="23"/>
      <c r="R71" s="17">
        <v>0</v>
      </c>
      <c r="S71" s="17">
        <v>100</v>
      </c>
      <c r="T71" s="22" t="s">
        <v>212</v>
      </c>
      <c r="U71" s="26"/>
      <c r="V71" s="26"/>
      <c r="W71" s="26"/>
      <c r="X71" s="26"/>
      <c r="Y71" s="26"/>
      <c r="Z71" s="26"/>
      <c r="AA71" s="26"/>
      <c r="AB71" s="26"/>
      <c r="AC71" s="23"/>
      <c r="AD71" s="17">
        <v>0</v>
      </c>
      <c r="AE71" s="17">
        <v>100</v>
      </c>
      <c r="AF71" s="17">
        <f>(S71+AE71)/2</f>
        <v>100</v>
      </c>
      <c r="AG71" s="3"/>
    </row>
    <row r="72" spans="1:33" ht="39" customHeight="1">
      <c r="A72" s="8"/>
      <c r="B72" s="19" t="s">
        <v>188</v>
      </c>
      <c r="C72" s="16" t="s">
        <v>192</v>
      </c>
      <c r="D72" s="16" t="s">
        <v>193</v>
      </c>
      <c r="E72" s="16" t="s">
        <v>191</v>
      </c>
      <c r="F72" s="14" t="s">
        <v>13</v>
      </c>
      <c r="G72" s="15" t="s">
        <v>23</v>
      </c>
      <c r="H72" s="22" t="s">
        <v>212</v>
      </c>
      <c r="I72" s="26"/>
      <c r="J72" s="26"/>
      <c r="K72" s="26"/>
      <c r="L72" s="26"/>
      <c r="M72" s="26"/>
      <c r="N72" s="26"/>
      <c r="O72" s="26"/>
      <c r="P72" s="26"/>
      <c r="Q72" s="23"/>
      <c r="R72" s="17">
        <v>0</v>
      </c>
      <c r="S72" s="17">
        <v>100</v>
      </c>
      <c r="T72" s="22" t="s">
        <v>212</v>
      </c>
      <c r="U72" s="26"/>
      <c r="V72" s="26"/>
      <c r="W72" s="26"/>
      <c r="X72" s="26"/>
      <c r="Y72" s="26"/>
      <c r="Z72" s="26"/>
      <c r="AA72" s="26"/>
      <c r="AB72" s="26"/>
      <c r="AC72" s="23"/>
      <c r="AD72" s="17">
        <v>0</v>
      </c>
      <c r="AE72" s="17">
        <v>100</v>
      </c>
      <c r="AF72" s="17">
        <f t="shared" ref="AF72:AF79" si="5">(S72+AE72)/2</f>
        <v>100</v>
      </c>
      <c r="AG72" s="3"/>
    </row>
    <row r="73" spans="1:33" ht="39" customHeight="1">
      <c r="A73" s="8"/>
      <c r="B73" s="19" t="s">
        <v>188</v>
      </c>
      <c r="C73" s="16" t="s">
        <v>194</v>
      </c>
      <c r="D73" s="16" t="s">
        <v>195</v>
      </c>
      <c r="E73" s="16" t="s">
        <v>191</v>
      </c>
      <c r="F73" s="14" t="s">
        <v>13</v>
      </c>
      <c r="G73" s="15" t="s">
        <v>23</v>
      </c>
      <c r="H73" s="22" t="s">
        <v>212</v>
      </c>
      <c r="I73" s="26"/>
      <c r="J73" s="26"/>
      <c r="K73" s="26"/>
      <c r="L73" s="26"/>
      <c r="M73" s="26"/>
      <c r="N73" s="26"/>
      <c r="O73" s="26"/>
      <c r="P73" s="26"/>
      <c r="Q73" s="23"/>
      <c r="R73" s="17">
        <v>100</v>
      </c>
      <c r="S73" s="17">
        <v>100.03</v>
      </c>
      <c r="T73" s="22" t="s">
        <v>212</v>
      </c>
      <c r="U73" s="26"/>
      <c r="V73" s="26"/>
      <c r="W73" s="26"/>
      <c r="X73" s="26"/>
      <c r="Y73" s="26"/>
      <c r="Z73" s="26"/>
      <c r="AA73" s="26"/>
      <c r="AB73" s="26"/>
      <c r="AC73" s="23"/>
      <c r="AD73" s="17">
        <v>100</v>
      </c>
      <c r="AE73" s="17">
        <v>100.01</v>
      </c>
      <c r="AF73" s="17">
        <f t="shared" si="5"/>
        <v>100.02000000000001</v>
      </c>
      <c r="AG73" s="3"/>
    </row>
    <row r="74" spans="1:33" ht="39" customHeight="1">
      <c r="A74" s="8"/>
      <c r="B74" s="19" t="s">
        <v>188</v>
      </c>
      <c r="C74" s="16" t="s">
        <v>196</v>
      </c>
      <c r="D74" s="16" t="s">
        <v>197</v>
      </c>
      <c r="E74" s="16" t="s">
        <v>191</v>
      </c>
      <c r="F74" s="14" t="s">
        <v>13</v>
      </c>
      <c r="G74" s="15" t="s">
        <v>14</v>
      </c>
      <c r="H74" s="22" t="s">
        <v>212</v>
      </c>
      <c r="I74" s="26"/>
      <c r="J74" s="26"/>
      <c r="K74" s="26"/>
      <c r="L74" s="26"/>
      <c r="M74" s="26"/>
      <c r="N74" s="26"/>
      <c r="O74" s="26"/>
      <c r="P74" s="26"/>
      <c r="Q74" s="23"/>
      <c r="R74" s="17">
        <v>0</v>
      </c>
      <c r="S74" s="17">
        <v>100</v>
      </c>
      <c r="T74" s="22" t="s">
        <v>212</v>
      </c>
      <c r="U74" s="26"/>
      <c r="V74" s="26"/>
      <c r="W74" s="26"/>
      <c r="X74" s="26"/>
      <c r="Y74" s="26"/>
      <c r="Z74" s="26"/>
      <c r="AA74" s="26"/>
      <c r="AB74" s="26"/>
      <c r="AC74" s="23"/>
      <c r="AD74" s="17">
        <v>0</v>
      </c>
      <c r="AE74" s="17">
        <v>100</v>
      </c>
      <c r="AF74" s="17">
        <f t="shared" si="5"/>
        <v>100</v>
      </c>
      <c r="AG74" s="3"/>
    </row>
    <row r="75" spans="1:33" ht="39" customHeight="1">
      <c r="A75" s="8"/>
      <c r="B75" s="19" t="s">
        <v>188</v>
      </c>
      <c r="C75" s="16" t="s">
        <v>198</v>
      </c>
      <c r="D75" s="16" t="s">
        <v>199</v>
      </c>
      <c r="E75" s="16" t="s">
        <v>191</v>
      </c>
      <c r="F75" s="14" t="s">
        <v>13</v>
      </c>
      <c r="G75" s="15" t="s">
        <v>14</v>
      </c>
      <c r="H75" s="22" t="s">
        <v>212</v>
      </c>
      <c r="I75" s="26"/>
      <c r="J75" s="26"/>
      <c r="K75" s="26"/>
      <c r="L75" s="26"/>
      <c r="M75" s="26"/>
      <c r="N75" s="26"/>
      <c r="O75" s="26"/>
      <c r="P75" s="26"/>
      <c r="Q75" s="23"/>
      <c r="R75" s="17">
        <v>100</v>
      </c>
      <c r="S75" s="17">
        <v>100</v>
      </c>
      <c r="T75" s="22" t="s">
        <v>212</v>
      </c>
      <c r="U75" s="26"/>
      <c r="V75" s="26"/>
      <c r="W75" s="26"/>
      <c r="X75" s="26"/>
      <c r="Y75" s="26"/>
      <c r="Z75" s="26"/>
      <c r="AA75" s="26"/>
      <c r="AB75" s="26"/>
      <c r="AC75" s="23"/>
      <c r="AD75" s="17">
        <v>100</v>
      </c>
      <c r="AE75" s="17">
        <v>100</v>
      </c>
      <c r="AF75" s="17">
        <f t="shared" si="5"/>
        <v>100</v>
      </c>
      <c r="AG75" s="3"/>
    </row>
    <row r="76" spans="1:33" ht="39" customHeight="1">
      <c r="A76" s="8"/>
      <c r="B76" s="19" t="s">
        <v>188</v>
      </c>
      <c r="C76" s="16" t="s">
        <v>200</v>
      </c>
      <c r="D76" s="16" t="s">
        <v>201</v>
      </c>
      <c r="E76" s="16" t="s">
        <v>191</v>
      </c>
      <c r="F76" s="14" t="s">
        <v>13</v>
      </c>
      <c r="G76" s="15" t="s">
        <v>14</v>
      </c>
      <c r="H76" s="22" t="s">
        <v>212</v>
      </c>
      <c r="I76" s="26"/>
      <c r="J76" s="26"/>
      <c r="K76" s="26"/>
      <c r="L76" s="26"/>
      <c r="M76" s="26"/>
      <c r="N76" s="26"/>
      <c r="O76" s="26"/>
      <c r="P76" s="26"/>
      <c r="Q76" s="23"/>
      <c r="R76" s="17">
        <v>0</v>
      </c>
      <c r="S76" s="17">
        <v>100</v>
      </c>
      <c r="T76" s="22" t="s">
        <v>212</v>
      </c>
      <c r="U76" s="26"/>
      <c r="V76" s="26"/>
      <c r="W76" s="26"/>
      <c r="X76" s="26"/>
      <c r="Y76" s="26"/>
      <c r="Z76" s="26"/>
      <c r="AA76" s="26"/>
      <c r="AB76" s="26"/>
      <c r="AC76" s="23"/>
      <c r="AD76" s="17">
        <v>0</v>
      </c>
      <c r="AE76" s="17">
        <v>100</v>
      </c>
      <c r="AF76" s="17">
        <f t="shared" si="5"/>
        <v>100</v>
      </c>
      <c r="AG76" s="3"/>
    </row>
    <row r="77" spans="1:33" ht="39" customHeight="1">
      <c r="A77" s="8"/>
      <c r="B77" s="19" t="s">
        <v>188</v>
      </c>
      <c r="C77" s="16" t="s">
        <v>202</v>
      </c>
      <c r="D77" s="16" t="s">
        <v>203</v>
      </c>
      <c r="E77" s="16" t="s">
        <v>191</v>
      </c>
      <c r="F77" s="14" t="s">
        <v>13</v>
      </c>
      <c r="G77" s="15" t="s">
        <v>14</v>
      </c>
      <c r="H77" s="22" t="s">
        <v>212</v>
      </c>
      <c r="I77" s="26"/>
      <c r="J77" s="26"/>
      <c r="K77" s="26"/>
      <c r="L77" s="26"/>
      <c r="M77" s="26"/>
      <c r="N77" s="26"/>
      <c r="O77" s="26"/>
      <c r="P77" s="26"/>
      <c r="Q77" s="23"/>
      <c r="R77" s="17">
        <v>100</v>
      </c>
      <c r="S77" s="17">
        <v>100</v>
      </c>
      <c r="T77" s="22" t="s">
        <v>212</v>
      </c>
      <c r="U77" s="26"/>
      <c r="V77" s="26"/>
      <c r="W77" s="26"/>
      <c r="X77" s="26"/>
      <c r="Y77" s="26"/>
      <c r="Z77" s="26"/>
      <c r="AA77" s="26"/>
      <c r="AB77" s="26"/>
      <c r="AC77" s="23"/>
      <c r="AD77" s="17">
        <v>100</v>
      </c>
      <c r="AE77" s="17">
        <v>100</v>
      </c>
      <c r="AF77" s="17">
        <f t="shared" si="5"/>
        <v>100</v>
      </c>
      <c r="AG77" s="3"/>
    </row>
    <row r="78" spans="1:33" ht="39" customHeight="1">
      <c r="A78" s="8"/>
      <c r="B78" s="19" t="s">
        <v>188</v>
      </c>
      <c r="C78" s="16" t="s">
        <v>204</v>
      </c>
      <c r="D78" s="16" t="s">
        <v>205</v>
      </c>
      <c r="E78" s="16" t="s">
        <v>191</v>
      </c>
      <c r="F78" s="14" t="s">
        <v>13</v>
      </c>
      <c r="G78" s="15" t="s">
        <v>23</v>
      </c>
      <c r="H78" s="22" t="s">
        <v>212</v>
      </c>
      <c r="I78" s="26"/>
      <c r="J78" s="26"/>
      <c r="K78" s="26"/>
      <c r="L78" s="26"/>
      <c r="M78" s="26"/>
      <c r="N78" s="26"/>
      <c r="O78" s="26"/>
      <c r="P78" s="26"/>
      <c r="Q78" s="23"/>
      <c r="R78" s="17">
        <v>100</v>
      </c>
      <c r="S78" s="17">
        <v>100</v>
      </c>
      <c r="T78" s="22" t="s">
        <v>212</v>
      </c>
      <c r="U78" s="26"/>
      <c r="V78" s="26"/>
      <c r="W78" s="26"/>
      <c r="X78" s="26"/>
      <c r="Y78" s="26"/>
      <c r="Z78" s="26"/>
      <c r="AA78" s="26"/>
      <c r="AB78" s="26"/>
      <c r="AC78" s="23"/>
      <c r="AD78" s="17">
        <v>100</v>
      </c>
      <c r="AE78" s="17">
        <v>100</v>
      </c>
      <c r="AF78" s="17">
        <f t="shared" si="5"/>
        <v>100</v>
      </c>
      <c r="AG78" s="3"/>
    </row>
    <row r="79" spans="1:33" ht="39" customHeight="1">
      <c r="A79" s="8"/>
      <c r="B79" s="19" t="s">
        <v>188</v>
      </c>
      <c r="C79" s="16" t="s">
        <v>206</v>
      </c>
      <c r="D79" s="16" t="s">
        <v>207</v>
      </c>
      <c r="E79" s="16" t="s">
        <v>191</v>
      </c>
      <c r="F79" s="14" t="s">
        <v>13</v>
      </c>
      <c r="G79" s="15" t="s">
        <v>23</v>
      </c>
      <c r="H79" s="22" t="s">
        <v>212</v>
      </c>
      <c r="I79" s="26"/>
      <c r="J79" s="26"/>
      <c r="K79" s="26"/>
      <c r="L79" s="26"/>
      <c r="M79" s="26"/>
      <c r="N79" s="26"/>
      <c r="O79" s="26"/>
      <c r="P79" s="26"/>
      <c r="Q79" s="23"/>
      <c r="R79" s="17">
        <v>100</v>
      </c>
      <c r="S79" s="17">
        <v>100</v>
      </c>
      <c r="T79" s="22" t="s">
        <v>212</v>
      </c>
      <c r="U79" s="26"/>
      <c r="V79" s="26"/>
      <c r="W79" s="26"/>
      <c r="X79" s="26"/>
      <c r="Y79" s="26"/>
      <c r="Z79" s="26"/>
      <c r="AA79" s="26"/>
      <c r="AB79" s="26"/>
      <c r="AC79" s="23"/>
      <c r="AD79" s="17">
        <v>100</v>
      </c>
      <c r="AE79" s="17">
        <v>100</v>
      </c>
      <c r="AF79" s="17">
        <f t="shared" si="5"/>
        <v>100</v>
      </c>
      <c r="AG79" s="3"/>
    </row>
    <row r="80" spans="1:33" ht="15" customHeight="1">
      <c r="B80" s="12" t="s">
        <v>208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2:32" ht="15" customHeight="1">
      <c r="B81" s="3" t="s">
        <v>209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2:32" ht="15" customHeight="1">
      <c r="B82" s="3" t="s">
        <v>210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5" spans="2:32" ht="12" customHeight="1">
      <c r="H85" s="34" t="s">
        <v>18</v>
      </c>
      <c r="I85" s="34"/>
      <c r="J85" s="18"/>
      <c r="K85" s="18"/>
    </row>
  </sheetData>
  <autoFilter ref="B4:AF82" xr:uid="{582BB8F6-40A2-4F39-B919-11102DDD0F6F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</autoFilter>
  <mergeCells count="166">
    <mergeCell ref="H85:I85"/>
    <mergeCell ref="J18:K18"/>
    <mergeCell ref="H41:I41"/>
    <mergeCell ref="H43:I43"/>
    <mergeCell ref="H45:I45"/>
    <mergeCell ref="J47:K47"/>
    <mergeCell ref="N18:O18"/>
    <mergeCell ref="L41:M41"/>
    <mergeCell ref="L43:M43"/>
    <mergeCell ref="L45:M45"/>
    <mergeCell ref="N47:O47"/>
    <mergeCell ref="H73:Q73"/>
    <mergeCell ref="H74:Q74"/>
    <mergeCell ref="H75:Q75"/>
    <mergeCell ref="H76:Q76"/>
    <mergeCell ref="H77:Q77"/>
    <mergeCell ref="H78:Q78"/>
    <mergeCell ref="H79:Q79"/>
    <mergeCell ref="H48:K48"/>
    <mergeCell ref="H49:K49"/>
    <mergeCell ref="H50:K50"/>
    <mergeCell ref="H64:K64"/>
    <mergeCell ref="H67:O67"/>
    <mergeCell ref="AJ18:AK18"/>
    <mergeCell ref="X41:Y41"/>
    <mergeCell ref="X43:Y43"/>
    <mergeCell ref="X45:Y45"/>
    <mergeCell ref="T48:W48"/>
    <mergeCell ref="T49:W49"/>
    <mergeCell ref="T50:W50"/>
    <mergeCell ref="T64:W64"/>
    <mergeCell ref="Z48:AC48"/>
    <mergeCell ref="Z49:AC49"/>
    <mergeCell ref="Z50:AC50"/>
    <mergeCell ref="Z64:AC64"/>
    <mergeCell ref="Z47:AA47"/>
    <mergeCell ref="AB45:AC45"/>
    <mergeCell ref="AD47:AE47"/>
    <mergeCell ref="AB46:AE46"/>
    <mergeCell ref="V46:Y46"/>
    <mergeCell ref="X34:Y34"/>
    <mergeCell ref="V57:Y57"/>
    <mergeCell ref="AB57:AE57"/>
    <mergeCell ref="T23:W23"/>
    <mergeCell ref="T24:W24"/>
    <mergeCell ref="Z23:AC23"/>
    <mergeCell ref="AD18:AE18"/>
    <mergeCell ref="H6:Q6"/>
    <mergeCell ref="T6:AC6"/>
    <mergeCell ref="H8:Q8"/>
    <mergeCell ref="H25:Q25"/>
    <mergeCell ref="H42:Q42"/>
    <mergeCell ref="H71:Q71"/>
    <mergeCell ref="H72:Q72"/>
    <mergeCell ref="R18:S18"/>
    <mergeCell ref="P41:Q41"/>
    <mergeCell ref="P43:Q43"/>
    <mergeCell ref="P45:Q45"/>
    <mergeCell ref="R47:S47"/>
    <mergeCell ref="V18:W18"/>
    <mergeCell ref="T41:U41"/>
    <mergeCell ref="T43:U43"/>
    <mergeCell ref="T45:U45"/>
    <mergeCell ref="V47:W47"/>
    <mergeCell ref="Z18:AA18"/>
    <mergeCell ref="T71:AC71"/>
    <mergeCell ref="T72:AC72"/>
    <mergeCell ref="N50:Q50"/>
    <mergeCell ref="P57:S57"/>
    <mergeCell ref="N23:Q23"/>
    <mergeCell ref="H68:O68"/>
    <mergeCell ref="T77:AC77"/>
    <mergeCell ref="T78:AC78"/>
    <mergeCell ref="T79:AC79"/>
    <mergeCell ref="H11:M11"/>
    <mergeCell ref="P11:U11"/>
    <mergeCell ref="X11:AC11"/>
    <mergeCell ref="T73:AC73"/>
    <mergeCell ref="T74:AC74"/>
    <mergeCell ref="T75:AC75"/>
    <mergeCell ref="T76:AC76"/>
    <mergeCell ref="P34:Q34"/>
    <mergeCell ref="AB34:AC34"/>
    <mergeCell ref="N48:Q48"/>
    <mergeCell ref="N49:Q49"/>
    <mergeCell ref="Z44:AC44"/>
    <mergeCell ref="AB41:AC41"/>
    <mergeCell ref="AB43:AC43"/>
    <mergeCell ref="T44:W44"/>
    <mergeCell ref="T42:AC42"/>
    <mergeCell ref="Z26:AC26"/>
    <mergeCell ref="H26:K26"/>
    <mergeCell ref="N26:Q26"/>
    <mergeCell ref="L34:M34"/>
    <mergeCell ref="Z24:AC24"/>
    <mergeCell ref="H37:K37"/>
    <mergeCell ref="H36:K36"/>
    <mergeCell ref="Z7:AC7"/>
    <mergeCell ref="Z9:AC9"/>
    <mergeCell ref="Z10:AC10"/>
    <mergeCell ref="Z12:AC12"/>
    <mergeCell ref="Z13:AC13"/>
    <mergeCell ref="Z14:AC14"/>
    <mergeCell ref="Z15:AC15"/>
    <mergeCell ref="Z35:AC35"/>
    <mergeCell ref="T8:AC8"/>
    <mergeCell ref="T25:AC25"/>
    <mergeCell ref="T7:W7"/>
    <mergeCell ref="T9:W9"/>
    <mergeCell ref="T10:W10"/>
    <mergeCell ref="T12:W12"/>
    <mergeCell ref="T13:W13"/>
    <mergeCell ref="T14:W14"/>
    <mergeCell ref="T15:W15"/>
    <mergeCell ref="T35:W35"/>
    <mergeCell ref="T34:U34"/>
    <mergeCell ref="T26:W26"/>
    <mergeCell ref="N24:Q24"/>
    <mergeCell ref="J46:M46"/>
    <mergeCell ref="J57:M57"/>
    <mergeCell ref="A1:B2"/>
    <mergeCell ref="AF4:AF5"/>
    <mergeCell ref="G4:G5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E4:E5"/>
    <mergeCell ref="B4:B5"/>
    <mergeCell ref="C4:C5"/>
    <mergeCell ref="D4:D5"/>
    <mergeCell ref="F4:F5"/>
    <mergeCell ref="H34:I34"/>
    <mergeCell ref="J34:K34"/>
    <mergeCell ref="AD53:AE53"/>
    <mergeCell ref="E1:F2"/>
    <mergeCell ref="N64:Q64"/>
    <mergeCell ref="H7:K7"/>
    <mergeCell ref="H9:K9"/>
    <mergeCell ref="H10:K10"/>
    <mergeCell ref="H12:K12"/>
    <mergeCell ref="H13:K13"/>
    <mergeCell ref="H14:K14"/>
    <mergeCell ref="H15:K15"/>
    <mergeCell ref="H35:K35"/>
    <mergeCell ref="H44:K44"/>
    <mergeCell ref="N7:Q7"/>
    <mergeCell ref="N9:Q9"/>
    <mergeCell ref="N10:Q10"/>
    <mergeCell ref="N12:Q12"/>
    <mergeCell ref="N13:Q13"/>
    <mergeCell ref="N14:Q14"/>
    <mergeCell ref="N15:Q15"/>
    <mergeCell ref="N35:Q35"/>
    <mergeCell ref="N44:Q44"/>
    <mergeCell ref="H23:K23"/>
    <mergeCell ref="H24:K24"/>
    <mergeCell ref="P46:S46"/>
  </mergeCells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0F8701E6-585D-4E41-9160-7E44086EC32B}"/>
    <hyperlink ref="D17" r:id="rId24" display="url" xr:uid="{2C5820C5-451D-4DC6-83DF-1FD46AFD8025}"/>
    <hyperlink ref="C18" r:id="rId25" display="url" xr:uid="{2FDC16FD-66C4-40C5-80C1-B1B9CB4CC5C2}"/>
    <hyperlink ref="D18" r:id="rId26" display="url" xr:uid="{2E9FAF0B-B36D-4725-AA22-CC6A3F6D5F12}"/>
    <hyperlink ref="C19" r:id="rId27" display="url" xr:uid="{CE641357-5FAB-4B45-AAB9-B4B327767271}"/>
    <hyperlink ref="D19" r:id="rId28" display="url" xr:uid="{E1B2CD59-7359-47EE-9195-68FE2C4F785C}"/>
    <hyperlink ref="C20" r:id="rId29" display="url" xr:uid="{CEB694A0-7CC5-4952-8306-74C2CA841EBF}"/>
    <hyperlink ref="D20" r:id="rId30" display="url" xr:uid="{DA7B7889-1458-49D0-8DC3-C7AEF53C6AA5}"/>
    <hyperlink ref="C21" r:id="rId31" display="url" xr:uid="{A375E4BA-E4F9-40F6-8093-F41D78CE1E42}"/>
    <hyperlink ref="D21" r:id="rId32" display="url" xr:uid="{E4FDF41C-91EF-4175-B8CC-64BDA56700A5}"/>
    <hyperlink ref="C22" r:id="rId33" display="url" xr:uid="{0AE8DC2B-7C42-4CE4-8AB2-4CF80EBAC374}"/>
    <hyperlink ref="D22" r:id="rId34" display="url" xr:uid="{057CFB95-2EB6-49FE-B2BE-3C1970CCD2EF}"/>
    <hyperlink ref="C23" r:id="rId35" display="url" xr:uid="{A1620B38-4644-433D-939F-F50D777BDFAA}"/>
    <hyperlink ref="D23" r:id="rId36" display="url" xr:uid="{E50D097B-AA09-4C7B-9EF4-6ED4EDC5393D}"/>
    <hyperlink ref="C24" r:id="rId37" display="url" xr:uid="{0C61DAD4-0D1F-4609-BA82-771B3FF177A3}"/>
    <hyperlink ref="D24" r:id="rId38" display="url" xr:uid="{B985999A-5CA8-4999-8950-D1DD095CF430}"/>
    <hyperlink ref="C25" r:id="rId39" display="url" xr:uid="{D74DBE7C-5706-4841-AFCD-4A33A28A2C3A}"/>
    <hyperlink ref="D25" r:id="rId40" display="url" xr:uid="{EAF6E065-7549-4729-95DB-4AB974845A0A}"/>
    <hyperlink ref="C26" r:id="rId41" display="url" xr:uid="{1C3E8AD4-5BE1-4E6C-BB63-A46D1C1B4928}"/>
    <hyperlink ref="D26" r:id="rId42" display="url" xr:uid="{2B0D2D37-AEC5-4E66-8593-6724E78690A7}"/>
    <hyperlink ref="C27" r:id="rId43" display="url" xr:uid="{4CCBF557-3829-4C0C-9F42-427711070AF9}"/>
    <hyperlink ref="D27" r:id="rId44" display="url" xr:uid="{704A344D-0D96-46B6-B4FF-C75474A0B2E3}"/>
    <hyperlink ref="C28" r:id="rId45" display="url" xr:uid="{4F80D023-8D53-4780-B7A8-B80D57542808}"/>
    <hyperlink ref="D28" r:id="rId46" display="url" xr:uid="{B56AAF84-983E-4C34-B8D6-941A61B69DB5}"/>
    <hyperlink ref="C29" r:id="rId47" display="url" xr:uid="{56DF717C-17B0-4C56-A9EC-699FE4B16EB3}"/>
    <hyperlink ref="D29" r:id="rId48" display="url" xr:uid="{F82CB1AE-497B-4CF9-855A-289035F26850}"/>
    <hyperlink ref="C30" r:id="rId49" display="url" xr:uid="{729EB8EF-BAFA-409D-BEA7-A5FFC650BF1B}"/>
    <hyperlink ref="D30" r:id="rId50" display="url" xr:uid="{03B90883-0D2B-4779-82E5-180113CCE779}"/>
    <hyperlink ref="C31" r:id="rId51" display="url" xr:uid="{94C353B6-54DA-494A-AC48-7FF23CF2C2C0}"/>
    <hyperlink ref="D31" r:id="rId52" display="url" xr:uid="{96DD2AC1-AB93-4E95-A4AA-C0A8BB16DA6C}"/>
    <hyperlink ref="C32" r:id="rId53" display="url" xr:uid="{6CF84343-080D-4751-B5F4-9DCCBABEB7FD}"/>
    <hyperlink ref="D32" r:id="rId54" display="url" xr:uid="{1E783EB4-3F41-4AFB-812A-F50FF385CA9B}"/>
    <hyperlink ref="C33" r:id="rId55" display="url" xr:uid="{7237FC48-D164-4CAB-A23D-F71CA1E4D726}"/>
    <hyperlink ref="D33" r:id="rId56" display="url" xr:uid="{87659C59-C7F7-462C-AABC-639BAEAFB620}"/>
    <hyperlink ref="C35" r:id="rId57" display="url" xr:uid="{3A4F6DBA-94BC-4557-9FF7-6AD85D2F364E}"/>
    <hyperlink ref="D35" r:id="rId58" display="url" xr:uid="{149B557C-DDF4-4EC1-AF3F-21B295A7CEC7}"/>
    <hyperlink ref="C36" r:id="rId59" display="url" xr:uid="{A50C1068-1204-4DBC-9E42-05568632EAA3}"/>
    <hyperlink ref="D36" r:id="rId60" display="url" xr:uid="{6B78B93D-B3EE-4F8B-B123-656DB8B996AE}"/>
    <hyperlink ref="C37" r:id="rId61" display="url" xr:uid="{B83838F1-A556-44D9-AB6E-F107B83765F5}"/>
    <hyperlink ref="D37" r:id="rId62" display="url" xr:uid="{0FF09F7B-823C-4BAB-A4BB-CF2EDE5EF2A6}"/>
    <hyperlink ref="C38" r:id="rId63" display="url" xr:uid="{FC2C2175-973F-4D98-920F-27DF46F2D5BD}"/>
    <hyperlink ref="D38" r:id="rId64" display="url" xr:uid="{B0877EAF-AAE5-41D0-97DD-83517DE08F4F}"/>
    <hyperlink ref="C39" r:id="rId65" display="url" xr:uid="{1A14FC7B-83EF-4B40-950B-B1DA04950774}"/>
    <hyperlink ref="D39" r:id="rId66" display="url" xr:uid="{A8D86DBE-E2AD-40FF-9779-2ADEF8D49FCE}"/>
    <hyperlink ref="C40" r:id="rId67" display="url" xr:uid="{DD9BF962-0F64-49CD-95D4-8A8DC3CFFC8D}"/>
    <hyperlink ref="D40" r:id="rId68" display="url" xr:uid="{75879D2E-042F-4F40-AF02-B105294FCAE3}"/>
    <hyperlink ref="C41" r:id="rId69" display="url" xr:uid="{8F5D99A3-300F-4A3D-8571-4A5444629810}"/>
    <hyperlink ref="D41" r:id="rId70" display="url" xr:uid="{C8D895CA-9C11-4A30-8EFA-45FC49359B3E}"/>
    <hyperlink ref="C42" r:id="rId71" display="url" xr:uid="{7E1688AD-7736-4F0F-8731-71CAA60832C9}"/>
    <hyperlink ref="D42" r:id="rId72" display="url" xr:uid="{68FE4CB9-3406-48CB-B089-0F66F4040A69}"/>
    <hyperlink ref="C43" r:id="rId73" display="url" xr:uid="{D2A2596D-796C-469A-A4A4-AAED86FA501A}"/>
    <hyperlink ref="D43" r:id="rId74" display="url" xr:uid="{C0EEF28D-9F94-4BE9-99ED-2EACD795CAC0}"/>
    <hyperlink ref="C44" r:id="rId75" display="url" xr:uid="{5A051EC5-470A-42F4-B684-893FFD863E99}"/>
    <hyperlink ref="D44" r:id="rId76" display="url" xr:uid="{233D365F-1C32-4876-849B-4207D780E135}"/>
    <hyperlink ref="C45" r:id="rId77" display="url" xr:uid="{BA66EF3A-1C42-4B55-A7FE-5510D66BBEBF}"/>
    <hyperlink ref="D45" r:id="rId78" display="url" xr:uid="{829F90CC-F2D1-4021-BDD8-137D26E4A132}"/>
    <hyperlink ref="C46" r:id="rId79" display="url" xr:uid="{0C7EA2F4-043C-4335-8118-9B36B739775F}"/>
    <hyperlink ref="D46" r:id="rId80" display="url" xr:uid="{21FBB0B2-7F5F-4892-9613-5CCA215ECFA4}"/>
    <hyperlink ref="C47" r:id="rId81" display="url" xr:uid="{2B94A3B1-8D84-4D44-A733-E98EB062EC5E}"/>
    <hyperlink ref="D47" r:id="rId82" display="url" xr:uid="{90297A6F-5F95-4386-95C3-EFB5B6740DBC}"/>
    <hyperlink ref="C48" r:id="rId83" display="url" xr:uid="{129F1031-D7AA-4A07-8FE8-34B921F97865}"/>
    <hyperlink ref="D48" r:id="rId84" display="url" xr:uid="{16EA30C1-3061-44E9-8E9D-6874165F5470}"/>
    <hyperlink ref="C49" r:id="rId85" display="url" xr:uid="{49F83E04-7995-4EA0-AEA4-DA286CC53CE9}"/>
    <hyperlink ref="D49" r:id="rId86" display="url" xr:uid="{52592F3D-7346-4E22-A975-69A1CAC5777A}"/>
    <hyperlink ref="C50" r:id="rId87" display="url" xr:uid="{AB11C39B-B8EC-4F12-BEF8-62B909BE3FB6}"/>
    <hyperlink ref="D50" r:id="rId88" display="url" xr:uid="{4BB8F996-AE45-4FF2-A1FF-D47A3862EFAE}"/>
    <hyperlink ref="C51" r:id="rId89" display="url" xr:uid="{2870EBEE-32B8-40E4-ADC3-238F4EECA326}"/>
    <hyperlink ref="D51" r:id="rId90" display="url" xr:uid="{ED7366D0-4C74-4FE8-B81C-2A3ACFB9BF42}"/>
    <hyperlink ref="C52" r:id="rId91" display="url" xr:uid="{0022D391-E985-4435-9736-844BEB5584FF}"/>
    <hyperlink ref="D52" r:id="rId92" display="url" xr:uid="{0B4D21C5-E35E-4DB4-8A01-89117AD8BC31}"/>
    <hyperlink ref="C53" r:id="rId93" display="url" xr:uid="{7EEDAD25-CD7F-4060-AA69-CBD6F032B450}"/>
    <hyperlink ref="D53" r:id="rId94" display="url" xr:uid="{1B6FA9F8-A100-4C56-B48A-7F8B7639D010}"/>
    <hyperlink ref="C54" r:id="rId95" display="url" xr:uid="{CF1D3281-879E-4E33-AD61-2E68FC9D403D}"/>
    <hyperlink ref="D54" r:id="rId96" display="url" xr:uid="{7DAEF9AA-DD6E-4D48-8CBE-C29E0FA31F85}"/>
    <hyperlink ref="C55" r:id="rId97" display="url" xr:uid="{0D8F8D75-FD27-4AD4-A985-B537FAA817C4}"/>
    <hyperlink ref="D55" r:id="rId98" display="url" xr:uid="{7881CF3D-7B4E-4B10-BF41-0782777D9AE3}"/>
    <hyperlink ref="C56" r:id="rId99" display="url" xr:uid="{14C673E8-0B00-4914-A5DD-2B79B67DED6A}"/>
    <hyperlink ref="D56" r:id="rId100" display="url" xr:uid="{AF880D5B-914F-4968-AE28-0C5C5502271B}"/>
    <hyperlink ref="C57" r:id="rId101" display="url" xr:uid="{5934B21F-231F-49EF-9797-30567D5E3DBB}"/>
    <hyperlink ref="D57" r:id="rId102" display="url" xr:uid="{08560DBF-BCF4-4F0C-97B6-4DCCFE63A083}"/>
    <hyperlink ref="C58" r:id="rId103" display="url" xr:uid="{F52AA7D1-6355-4E9D-9077-855015A1FCA7}"/>
    <hyperlink ref="D58" r:id="rId104" display="url" xr:uid="{1DAFA507-86AD-4D16-9758-9A16777B386B}"/>
    <hyperlink ref="C59" r:id="rId105" display="url" xr:uid="{B710CC29-1C3F-4B11-A23D-964F0509D6E1}"/>
    <hyperlink ref="D59" r:id="rId106" display="url" xr:uid="{5DB834DF-D756-4D0A-9759-50F91CE4D003}"/>
    <hyperlink ref="C60" r:id="rId107" display="url" xr:uid="{1A049590-5156-4CE9-AF5D-E5865917250B}"/>
    <hyperlink ref="D60" r:id="rId108" display="url" xr:uid="{B09A8F21-713C-48AA-9919-02F560C5FE99}"/>
    <hyperlink ref="C61" r:id="rId109" display="url" xr:uid="{4C2FE9B2-883D-46DA-9A4B-2AF4EF88741C}"/>
    <hyperlink ref="D61" r:id="rId110" display="url" xr:uid="{F37E4BBB-1F7F-4AD1-BB4B-AB05FA5CAA2B}"/>
    <hyperlink ref="C62" r:id="rId111" display="url" xr:uid="{6AADE594-231D-4989-9F7C-944B152BFFE4}"/>
    <hyperlink ref="D62" r:id="rId112" display="url" xr:uid="{10267C08-3F3F-4DE2-892D-8CCDFD25D092}"/>
    <hyperlink ref="C63" r:id="rId113" display="url" xr:uid="{12D2DC32-E68E-40AD-AE6C-178541197700}"/>
    <hyperlink ref="D63" r:id="rId114" display="url" xr:uid="{15D67165-490E-4F46-BFEA-016269C2E7CF}"/>
    <hyperlink ref="C64" r:id="rId115" display="url" xr:uid="{BBBD4C3E-85BE-4692-9681-AD1ECB0641BF}"/>
    <hyperlink ref="D64" r:id="rId116" display="url" xr:uid="{B4DE8CED-E433-4818-BC71-CE098CFB4BE7}"/>
    <hyperlink ref="C65" r:id="rId117" display="url" xr:uid="{5AAAD878-2082-4198-8E55-E76C598BD030}"/>
    <hyperlink ref="D65" r:id="rId118" display="url" xr:uid="{F2471A89-C912-4F74-9152-B751BC59E5B0}"/>
    <hyperlink ref="C66" r:id="rId119" display="url" xr:uid="{09612426-8EAA-49F5-B531-84C0A9A167CC}"/>
    <hyperlink ref="D66" r:id="rId120" display="url" xr:uid="{042AD996-32CE-4B4F-80E3-71E01D94F708}"/>
    <hyperlink ref="C67" r:id="rId121" display="url" xr:uid="{F4B41F16-7EEC-43EA-AC23-B6B9F63B0246}"/>
    <hyperlink ref="D67" r:id="rId122" display="url" xr:uid="{0E4F518B-99D1-4B07-8471-99B6CF8C81BB}"/>
    <hyperlink ref="C68" r:id="rId123" display="url" xr:uid="{617B3403-24F3-4B77-9B3E-8FF19B4FD9F2}"/>
    <hyperlink ref="D68" r:id="rId124" display="url" xr:uid="{D64B7C60-D97C-4E9B-A6B9-F8F5F597A325}"/>
    <hyperlink ref="C69" r:id="rId125" display="url" xr:uid="{63326EA3-14B3-40AC-A6BA-9EA5CDD9342B}"/>
    <hyperlink ref="D69" r:id="rId126" display="url" xr:uid="{94B3F43B-E0A9-4E10-908D-A13CF19C7502}"/>
    <hyperlink ref="C70" r:id="rId127" display="url" xr:uid="{F4103E56-27FF-4D55-A2EF-11D6B6A6714E}"/>
    <hyperlink ref="D70" r:id="rId128" display="url" xr:uid="{BECBD001-1D74-463C-B2B0-0C8BD4A15EBB}"/>
    <hyperlink ref="C71" r:id="rId129" display="url" xr:uid="{6F8246F9-0366-48D1-AF8E-C068364D6875}"/>
    <hyperlink ref="D71" r:id="rId130" display="url" xr:uid="{5DDCDCAA-DD9A-4DA6-BB03-1FD79EB5A560}"/>
    <hyperlink ref="C72" r:id="rId131" display="url" xr:uid="{AE86D04A-7DA7-4391-B53E-D65A5D8863F5}"/>
    <hyperlink ref="D72" r:id="rId132" display="url" xr:uid="{165196D4-5C7D-4F9D-A768-08B679EB7B1C}"/>
    <hyperlink ref="C73" r:id="rId133" display="url" xr:uid="{F071EB1F-9DEC-4ABC-88E9-A0D9BAC26505}"/>
    <hyperlink ref="D73" r:id="rId134" display="url" xr:uid="{E4BCDA85-BA39-4D38-9BB6-8F15ADC5EFAB}"/>
    <hyperlink ref="C74" r:id="rId135" display="url" xr:uid="{A6E9A045-7BD2-44D1-89BA-B26526544B75}"/>
    <hyperlink ref="D74" r:id="rId136" display="url" xr:uid="{A232AE64-95B3-4743-933D-B92017D8E8C6}"/>
    <hyperlink ref="C75" r:id="rId137" display="url" xr:uid="{D2E85084-81FE-41E5-9BA6-E49CE9117C0F}"/>
    <hyperlink ref="D75" r:id="rId138" display="url" xr:uid="{8366568A-535C-458D-8205-6BE82A3A7B74}"/>
    <hyperlink ref="C76" r:id="rId139" display="url" xr:uid="{83C08AE3-0076-4688-BCF3-E29DB46E5E94}"/>
    <hyperlink ref="D76" r:id="rId140" display="url" xr:uid="{78FB3406-879D-4F5A-B802-CA84719DDD92}"/>
    <hyperlink ref="C77" r:id="rId141" display="url" xr:uid="{7D646CE4-8D66-4A3D-8D2E-1546AD298474}"/>
    <hyperlink ref="D77" r:id="rId142" display="url" xr:uid="{D913FD0B-3FA7-4D40-BFF7-B9469420090A}"/>
    <hyperlink ref="C78" r:id="rId143" display="url" xr:uid="{63857CC8-398E-4405-B0BE-95E593B7E20A}"/>
    <hyperlink ref="D78" r:id="rId144" display="url" xr:uid="{D45DDB71-9554-46EB-8305-0171EC3054B4}"/>
    <hyperlink ref="C79" r:id="rId145" display="url" xr:uid="{A112BF88-F7B8-4368-A107-3748EB1E551B}"/>
    <hyperlink ref="D79" r:id="rId146" display="url" xr:uid="{AAE876CE-5261-4F91-8C84-EC5177BE28D0}"/>
    <hyperlink ref="C34" r:id="rId147" xr:uid="{8CBA1D9C-754D-594F-9324-FCBABF40E99C}"/>
    <hyperlink ref="E13" r:id="rId148" display="https://adres.pensemos.com/suiteve/ind/variable;jsessionid=5141B241CDC798BE0494C99B4537FB4E?soa=1&amp;mdl=ind&amp;float=t&amp;id=3261" xr:uid="{542BB4FF-678D-9441-9C4C-625BE8795B76}"/>
    <hyperlink ref="E20" r:id="rId149" display="https://adres.pensemos.com/suiteve/ind/variable;jsessionid=5141B241CDC798BE0494C99B4537FB4E?soa=1&amp;mdl=ind&amp;float=t&amp;id=3265" xr:uid="{7A1EFB58-6A70-BD46-AFAC-84B12042C2F9}"/>
    <hyperlink ref="E21" r:id="rId150" display="https://adres.pensemos.com/suiteve/ind/variable;jsessionid=5141B241CDC798BE0494C99B4537FB4E?soa=1&amp;mdl=ind&amp;float=t&amp;id=3265" xr:uid="{203D6698-9947-064F-AF28-5D9456E0ED6F}"/>
    <hyperlink ref="E22" r:id="rId151" display="https://adres.pensemos.com/suiteve/ind/variable;jsessionid=5141B241CDC798BE0494C99B4537FB4E?soa=1&amp;mdl=ind&amp;float=t&amp;id=3265" xr:uid="{5A75F573-D163-7041-B23B-0E1C53C2E2E4}"/>
    <hyperlink ref="E34" r:id="rId152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37" r:id="rId153" display="https://adres.pensemos.com/suiteve/ind/variable?soa=1&amp;mdl=ind&amp;_security=f24b0610ffbb4b23bef885ddd900dafda1b260d8&amp;_sveVrs=1002620240803&amp;&amp;float=t&amp;id=8304&amp;d7=90.000&amp;valueDate=20240831235900&amp;commentaryId=&amp;float=t" xr:uid="{4B36EB4C-B42C-684B-855B-8B39022E238C}"/>
    <hyperlink ref="E61" r:id="rId154" display="https://adres.pensemos.com/suiteve/ind/variable;jsessionid=5141B241CDC798BE0494C99B4537FB4E?soa=1&amp;mdl=ind&amp;float=t&amp;id=2364" xr:uid="{E982E427-8FB7-1543-9B70-E49C35EE0162}"/>
    <hyperlink ref="E67" r:id="rId155" display="https://adres.pensemos.com/suiteve/ind/variable;jsessionid=5141B241CDC798BE0494C99B4537FB4E?soa=1&amp;mdl=ind&amp;float=t&amp;id=2364" xr:uid="{A673B130-77C4-F546-88EF-171366EE368F}"/>
    <hyperlink ref="E73" r:id="rId156" display="https://adres.pensemos.com/suiteve/ind/variable;jsessionid=5141B241CDC798BE0494C99B4537FB4E?soa=1&amp;mdl=ind&amp;float=t&amp;id=6969" xr:uid="{2EC18F99-64A9-8049-A439-C34379EEE694}"/>
    <hyperlink ref="E36" r:id="rId157" display="https://adres.pensemos.com/suiteve/ind/variable?soa=1&amp;mdl=ind&amp;_security=f24b0610ffbb4b23bef885ddd900dafda1b260d8&amp;_sveVrs=1002620240803&amp;&amp;float=t&amp;id=8304&amp;d7=90.000&amp;valueDate=20240831235900&amp;commentaryId=&amp;float=t" xr:uid="{4B8B6472-E238-C84F-A909-C87A0576D1A6}"/>
    <hyperlink ref="E35" r:id="rId158" display="https://adres.pensemos.com/suiteve/ind/variable?soa=1&amp;mdl=ind&amp;_security=f24b0610ffbb4b23bef885ddd900dafda1b260d8&amp;_sveVrs=1002620240803&amp;&amp;float=t&amp;id=8304&amp;d7=90.000&amp;valueDate=20240831235900&amp;commentaryId=&amp;float=t" xr:uid="{8E9E9AAC-9E38-4380-A79C-11B2E06ECFD7}"/>
    <hyperlink ref="E68" r:id="rId159" display="https://adres.pensemos.com/suiteve/ind/variable;jsessionid=5141B241CDC798BE0494C99B4537FB4E?soa=1&amp;mdl=ind&amp;float=t&amp;id=2364" xr:uid="{FD8149D2-BD33-41FC-91A5-22E2DF12563B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6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2024</An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85436-BF50-44F9-8D5A-F8DC94F8B2E0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1cc2f4f-25ef-4828-9f3c-55db492e6938"/>
    <ds:schemaRef ds:uri="35a8c042-bb56-46cc-ac9c-1797c1577a6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69B6EF-E71A-4BF8-BEAE-1B66255D4AA9}"/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Meza Lozano</dc:creator>
  <cp:keywords/>
  <dc:description/>
  <cp:lastModifiedBy>Carlos Alberto Meza Lozano</cp:lastModifiedBy>
  <cp:revision/>
  <dcterms:created xsi:type="dcterms:W3CDTF">2024-09-03T16:59:31Z</dcterms:created>
  <dcterms:modified xsi:type="dcterms:W3CDTF">2025-02-26T00:19:22Z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</Properties>
</file>